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Users\meta.bukovec\OneDrive - JKP LOG d.o.o\Desktop\JAVNA NAROČILA\JR zavarovanje\"/>
    </mc:Choice>
  </mc:AlternateContent>
  <xr:revisionPtr revIDLastSave="0" documentId="8_{08CACC22-57F6-4F27-95D6-DFAB17E29DD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REM., ODG." sheetId="11" r:id="rId1"/>
    <sheet name="AVTOMOBILSKA ZAV." sheetId="12" r:id="rId2"/>
    <sheet name="SK. PREMIJA - PREM., ODG." sheetId="13" r:id="rId3"/>
    <sheet name="SK. PREMIJA - AVTOMOBILSKA ZAV." sheetId="14" r:id="rId4"/>
  </sheets>
  <definedNames>
    <definedName name="DDDDD">#REF!</definedName>
    <definedName name="_xlnm.Print_Area" localSheetId="1">'AVTOMOBILSKA ZAV.'!$A$1:$X$102</definedName>
    <definedName name="_xlnm.Print_Area" localSheetId="0">'PREM., ODG.'!$A$1:$G$120</definedName>
    <definedName name="_xlnm.Print_Area" localSheetId="3">'SK. PREMIJA - AVTOMOBILSKA ZAV.'!$A$1:$E$49</definedName>
    <definedName name="_xlnm.Print_Area" localSheetId="2">'SK. PREMIJA - PREM., ODG.'!$A$1:$E$51</definedName>
    <definedName name="Potresno_zavarovanje___franšiza_5__od_zavarovalne_vsote" localSheetId="3">#REF!</definedName>
    <definedName name="Potresno_zavarovanje___franšiza_5__od_zavarovalne_vsote">#REF!</definedName>
    <definedName name="RFRF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2" l="1"/>
  <c r="C13" i="14" s="1"/>
  <c r="C17" i="14" s="1"/>
  <c r="C6" i="14"/>
  <c r="C5" i="14"/>
  <c r="C6" i="13"/>
  <c r="C5" i="13"/>
  <c r="E68" i="12" l="1"/>
  <c r="E69" i="12" s="1"/>
  <c r="C14" i="14"/>
  <c r="D13" i="14"/>
  <c r="D14" i="14" s="1"/>
  <c r="C69" i="12"/>
  <c r="F68" i="12" l="1"/>
  <c r="F69" i="12" s="1"/>
  <c r="D17" i="14"/>
  <c r="D18" i="14" s="1"/>
  <c r="C18" i="14"/>
  <c r="E13" i="14"/>
  <c r="E14" i="14" s="1"/>
  <c r="E17" i="14" l="1"/>
  <c r="E18" i="14" s="1"/>
  <c r="G31" i="11" l="1"/>
  <c r="G56" i="11" l="1"/>
  <c r="G23" i="11"/>
  <c r="G83" i="11" l="1"/>
  <c r="G62" i="11"/>
  <c r="G61" i="11"/>
  <c r="G60" i="11"/>
  <c r="G64" i="11"/>
  <c r="G63" i="11"/>
  <c r="G59" i="11"/>
  <c r="G58" i="11"/>
  <c r="G55" i="11"/>
  <c r="G54" i="11"/>
  <c r="G53" i="11"/>
  <c r="G52" i="11"/>
  <c r="G51" i="11"/>
  <c r="G50" i="11"/>
  <c r="G49" i="11"/>
  <c r="G32" i="11" l="1"/>
  <c r="G22" i="11" l="1"/>
  <c r="G82" i="11" l="1"/>
  <c r="G72" i="11" l="1"/>
  <c r="C95" i="11" s="1"/>
  <c r="G27" i="11"/>
  <c r="G28" i="11"/>
  <c r="C16" i="13" l="1"/>
  <c r="C24" i="13" s="1"/>
  <c r="D95" i="11"/>
  <c r="E95" i="11" s="1"/>
  <c r="G19" i="11"/>
  <c r="G20" i="11"/>
  <c r="G21" i="11"/>
  <c r="G42" i="11"/>
  <c r="G41" i="11"/>
  <c r="G40" i="11"/>
  <c r="G39" i="11"/>
  <c r="D16" i="13" l="1"/>
  <c r="E16" i="13" s="1"/>
  <c r="G81" i="11"/>
  <c r="C96" i="11" s="1"/>
  <c r="C17" i="13" l="1"/>
  <c r="C25" i="13" s="1"/>
  <c r="D96" i="11"/>
  <c r="E96" i="11" s="1"/>
  <c r="D24" i="13"/>
  <c r="E24" i="13" s="1"/>
  <c r="G30" i="11"/>
  <c r="C94" i="11" s="1"/>
  <c r="D17" i="13" l="1"/>
  <c r="E17" i="13" s="1"/>
  <c r="D25" i="13"/>
  <c r="E25" i="13" s="1"/>
  <c r="C15" i="13"/>
  <c r="C23" i="13" s="1"/>
  <c r="D94" i="11"/>
  <c r="E94" i="11" s="1"/>
  <c r="G26" i="11"/>
  <c r="G25" i="11"/>
  <c r="D15" i="13" l="1"/>
  <c r="E15" i="13" s="1"/>
  <c r="D23" i="13"/>
  <c r="E23" i="13" s="1"/>
  <c r="C93" i="11"/>
  <c r="D93" i="11" s="1"/>
  <c r="E93" i="11" s="1"/>
  <c r="G16" i="11"/>
  <c r="C14" i="13" l="1"/>
  <c r="C22" i="13" s="1"/>
  <c r="D22" i="13" s="1"/>
  <c r="E22" i="13" s="1"/>
  <c r="G18" i="11"/>
  <c r="G17" i="11"/>
  <c r="G15" i="11"/>
  <c r="D14" i="13" l="1"/>
  <c r="E14" i="13" s="1"/>
  <c r="C92" i="11"/>
  <c r="C97" i="11" s="1"/>
  <c r="C13" i="13" l="1"/>
  <c r="C21" i="13" s="1"/>
  <c r="D92" i="11"/>
  <c r="D97" i="11" s="1"/>
  <c r="E97" i="11" s="1"/>
  <c r="E92" i="11" l="1"/>
  <c r="C18" i="13"/>
  <c r="D13" i="13"/>
  <c r="E13" i="13" s="1"/>
  <c r="E18" i="13" s="1"/>
  <c r="D21" i="13"/>
  <c r="D26" i="13" s="1"/>
  <c r="C26" i="13"/>
  <c r="D18" i="13" l="1"/>
  <c r="E21" i="13"/>
  <c r="E26" i="13" s="1"/>
</calcChain>
</file>

<file path=xl/sharedStrings.xml><?xml version="1.0" encoding="utf-8"?>
<sst xmlns="http://schemas.openxmlformats.org/spreadsheetml/2006/main" count="571" uniqueCount="216">
  <si>
    <t>Požarno zavarovanje</t>
  </si>
  <si>
    <t>I.</t>
  </si>
  <si>
    <t>II.</t>
  </si>
  <si>
    <t>Zavarovane nevarnosti</t>
  </si>
  <si>
    <t>Način
zavarovanja</t>
  </si>
  <si>
    <t>Zavarovalna 
vsota</t>
  </si>
  <si>
    <t>Zavarovanje odgovornosti</t>
  </si>
  <si>
    <t>Predmet zavarovanja</t>
  </si>
  <si>
    <t>Vlomsko zavarovanje</t>
  </si>
  <si>
    <t>Premijska
stopnja</t>
  </si>
  <si>
    <t>Zaloge</t>
  </si>
  <si>
    <t>Na I. riziko</t>
  </si>
  <si>
    <t>PONUDNIK:</t>
  </si>
  <si>
    <t>Strojelom</t>
  </si>
  <si>
    <t>Strojelomno zavarovanje</t>
  </si>
  <si>
    <t>Zavarovanje stekla</t>
  </si>
  <si>
    <t>-</t>
  </si>
  <si>
    <t xml:space="preserve"> </t>
  </si>
  <si>
    <t>Žig</t>
  </si>
  <si>
    <t>Podpis:</t>
  </si>
  <si>
    <t>Datum:</t>
  </si>
  <si>
    <t>Na dogovorjeno novo vrednost</t>
  </si>
  <si>
    <t>SKUPAJ</t>
  </si>
  <si>
    <t xml:space="preserve">Požarno zavarovanje </t>
  </si>
  <si>
    <t xml:space="preserve">Strojelomno zavarovanje </t>
  </si>
  <si>
    <t>Ponujena letna zavarovalna premija in premijska stopnja pri vseh tabelah vsebujeta vsa doplačila in popuste.</t>
  </si>
  <si>
    <t>Tabela</t>
  </si>
  <si>
    <t>Znesek 
8,5 % DPZP v EUR</t>
  </si>
  <si>
    <t xml:space="preserve">Skupna ponudbena premija za obdobje 12 mesecev v EUR
brez DPZP </t>
  </si>
  <si>
    <t xml:space="preserve">Skupna ponudbena premija za obdobje 12 mesecev v EUR
z 8,5 % DPZP </t>
  </si>
  <si>
    <t>AO</t>
  </si>
  <si>
    <t>AO+</t>
  </si>
  <si>
    <t>III.</t>
  </si>
  <si>
    <t>Temeljne: požar, strela, eksplozija, vihar, toča, udarec lastnega motornega vozila, padec letala, manifestacije in demonstracije</t>
  </si>
  <si>
    <t>Vsa oprema in drobni inventar</t>
  </si>
  <si>
    <t>Flotantni način</t>
  </si>
  <si>
    <t>Zavarovalne vsote so okvirne in se v času trajanja pogodbe spreminjajo.</t>
  </si>
  <si>
    <t xml:space="preserve">Dodatno: </t>
  </si>
  <si>
    <t>AK</t>
  </si>
  <si>
    <t>Zap. št.</t>
  </si>
  <si>
    <t>DA</t>
  </si>
  <si>
    <t>NE</t>
  </si>
  <si>
    <t>PR AO</t>
  </si>
  <si>
    <t>PR AK</t>
  </si>
  <si>
    <t>Premijske stopnje so izražene v promilih (1/1000).</t>
  </si>
  <si>
    <t xml:space="preserve">V primeru, da bo naša ponudba sprejeta, bomo z naročnikom podpisali pogodbo. Veljavnost ponudbe je najmanj 120 dni od skrajnega roka za oddajo ponudbe. Izjavljamo, da je naša ponudba izdelana v skladu z navodili naročnika. </t>
  </si>
  <si>
    <t>Ime in priimek zakonitega zastopnika oziroma pooblaščene osebe:</t>
  </si>
  <si>
    <t>Pri zavarovanju stekla zavarovalno kritje vključuje tudi odstranjevanje napisov s steklenih površin.</t>
  </si>
  <si>
    <t>Letna premija brez DPZP v EUR</t>
  </si>
  <si>
    <t>*</t>
  </si>
  <si>
    <t xml:space="preserve">Število zaposlenih (redno, izredno, podjemne pogodbe) </t>
  </si>
  <si>
    <t>Letna premija na zaposlenega brez DPZP v EUR</t>
  </si>
  <si>
    <t>Počenje, lom in razbitje</t>
  </si>
  <si>
    <t>Gradbeni objekti</t>
  </si>
  <si>
    <t xml:space="preserve">Vsa oprema in drobni inventar </t>
  </si>
  <si>
    <t>Gradbeni objekt (vključena je mehanska oprema in ograja)</t>
  </si>
  <si>
    <t>Gradbeni objekt</t>
  </si>
  <si>
    <t>Stvari, ki so sestavni del zgradbe ali so z zunanje strani fiksno pritrjene na zgradbo</t>
  </si>
  <si>
    <t xml:space="preserve">Vlomska tatvina in rop </t>
  </si>
  <si>
    <t xml:space="preserve">Razširitev za škodo na objektih in stvareh (višji stroški popravila) </t>
  </si>
  <si>
    <t>Oprema</t>
  </si>
  <si>
    <t>Splošna civilna odgovornost z vključeno delodajalčevo odgovornostjo in odgovornostjo iz naslova ekoloških škod</t>
  </si>
  <si>
    <t>ZAVAROVANJE ODGOVORNOSTI</t>
  </si>
  <si>
    <t>Poškodovanje ali navadna tatvina</t>
  </si>
  <si>
    <t>Izliv vode</t>
  </si>
  <si>
    <t>ZV za osebe in stvari: 100.000 EUR</t>
  </si>
  <si>
    <t>Letni agregat</t>
  </si>
  <si>
    <t>3-kratnik zavarovalne vsote</t>
  </si>
  <si>
    <t>PREDRAČUN PREM., ODG. št.</t>
  </si>
  <si>
    <t>AO: zakonsko predpisane zavarovalne vsote</t>
  </si>
  <si>
    <t>AK: po vozilih; v vrednost vozila je vključena vsa dodatna oprema</t>
  </si>
  <si>
    <t>Vsa dodatna kasko zavarovanja so brez odbitne franšize.</t>
  </si>
  <si>
    <t>1. OSEBNA VOZILA</t>
  </si>
  <si>
    <t>2. TOVORNA VOZILA</t>
  </si>
  <si>
    <t>3. TRAKTORJI, VLAČILCI</t>
  </si>
  <si>
    <t>4. SPECIALNA VOZILA</t>
  </si>
  <si>
    <t>5. DELOVNA VOZILA</t>
  </si>
  <si>
    <t>K2: kritje škode na vozilu, ki nastane z neposrednim dotikom divjadi ali domačih živali, ne pa tudi nadaljnje škode, čeprav je v zvezi s trkom živali</t>
  </si>
  <si>
    <t>K3: kritje škode, ki nastane zaradi razbitja ali poškodovanja stekel na zavarovanem vozilu, razen stekla svetlobnih teles in ogledal</t>
  </si>
  <si>
    <t>K4: kritje škode, ki nastane zaradi razbitja, poškodovanja ali tatvine vgrajenih stekel, svetlobnih teles in ogledal na motornem vozilu</t>
  </si>
  <si>
    <t>K5: kritje škode na parkiranem vozilu, ki je nedvomno nastala zaradi neposrednega dotika oziroma trčenja neznanega motornega vozila</t>
  </si>
  <si>
    <t>Individualno opazovanje bonus/malus</t>
  </si>
  <si>
    <t>ZV = 50.000 EUR (za osebe in stvari ter čiste premoženjske škode)</t>
  </si>
  <si>
    <t>Poplava, vdor meteorne vode s strehe, žled in zmrzal</t>
  </si>
  <si>
    <t>Vandalizem in objestna dejanja</t>
  </si>
  <si>
    <t>AVTOMOBILSKA ZAVAROVANJA</t>
  </si>
  <si>
    <t>Avtomobilska zavarovanja</t>
  </si>
  <si>
    <t>PREDRAČUN AVTOMOBILSKA ZAV. št.</t>
  </si>
  <si>
    <t>Stekla v oknih in vratih ter vse ostale steklene površine vključno z umivalniki in sanitarno keramiko ipd.</t>
  </si>
  <si>
    <t>K1: kritje škode zaradi tatvine, vlomske in roparske tatvine vozila ali delov vozila, protipravnega odvzema vozila ter tatvino avtomobilskih ključev s stroškom menjave ključavnic na vozilu</t>
  </si>
  <si>
    <t>OBR 2/1</t>
  </si>
  <si>
    <t>OBR 2/2</t>
  </si>
  <si>
    <t>OBR-SK-PREM-ODG</t>
  </si>
  <si>
    <t>OBR-SK-AVTOMOBILSKA-ZAV</t>
  </si>
  <si>
    <t>Skupna ponudbena premija za avtomobilska zavarovanja</t>
  </si>
  <si>
    <t>Skupna ponudbena premija za zavarovanje premoženja in premoženjskih interesov</t>
  </si>
  <si>
    <t>ZAVAROVALEC: JAVNO KOMUNALNO PODJETJE LOG D.O.O., DOBJA VAS 187, 2390 RAVNE NA KOROŠKEM</t>
  </si>
  <si>
    <t>Gradbeni objekti - upravna zgradba in ostali objekti (vključena je mehanska oprema in ograje)</t>
  </si>
  <si>
    <t>Prevozna tehnica NTP-ID-15t</t>
  </si>
  <si>
    <t>Gradbeni objekti, ograje</t>
  </si>
  <si>
    <t>Kamera za pregledovanje kanalizacijskih cevi CS 10</t>
  </si>
  <si>
    <t>Razširitev za požarne in vlomske rizike ter prometno nesrečo - na območju Republike Slovenije</t>
  </si>
  <si>
    <t>II. Lokacija: Objekt Kotlje</t>
  </si>
  <si>
    <t>III. Lokacija: Objekt Barbara - trgovina, poslovni prostori in mrliška vežica</t>
  </si>
  <si>
    <t>Gradbeni objekt (vključena je mehanska oprema in ograje)</t>
  </si>
  <si>
    <t xml:space="preserve">Vsa oprema s stroji in aparati ter drobni inventar </t>
  </si>
  <si>
    <t>Gotovina, druga plačilna sredstva, vrednostni papirji in druge vrednosti v registrski blagajni</t>
  </si>
  <si>
    <t>Gotovina, druga plačilna sredstva, vrednostni papirji in druge vrednosti v času manipulacije</t>
  </si>
  <si>
    <t>Gotovina, druga plačilna sredstva, vrednostni papirji in druge vrednosti v času prenosa in prevoza</t>
  </si>
  <si>
    <t>Rop in prometna nesreča</t>
  </si>
  <si>
    <t>IV. Lokacija: VSE LOKACIJE JKP LOG d.o.o.</t>
  </si>
  <si>
    <t>Zavarovanje odgovornosti (območje kritja: Evropa)</t>
  </si>
  <si>
    <t xml:space="preserve">Odgovornost iz dejavnosti gradbenega nadzora </t>
  </si>
  <si>
    <t xml:space="preserve">planirana letna realizacija iz naslova gradbenega nadzora: 100.000 EUR </t>
  </si>
  <si>
    <t>Udarec tujega motornega vozila</t>
  </si>
  <si>
    <t>Odgovornost iz gradbene in montažne dejavnosti z dodatnim kritjem za škodo na obstoječih objektih</t>
  </si>
  <si>
    <t>z.š.</t>
  </si>
  <si>
    <t>znamka vozila</t>
  </si>
  <si>
    <t>reg. št.</t>
  </si>
  <si>
    <t>številka šasije</t>
  </si>
  <si>
    <t>NNV</t>
  </si>
  <si>
    <t>leto izdelave</t>
  </si>
  <si>
    <t>moč (kW)</t>
  </si>
  <si>
    <t>ccm</t>
  </si>
  <si>
    <t>št. reg. mest</t>
  </si>
  <si>
    <t>franšiza</t>
  </si>
  <si>
    <t>AK KOMB.</t>
  </si>
  <si>
    <t>asistenca</t>
  </si>
  <si>
    <t>nezgodno</t>
  </si>
  <si>
    <t>Dacia Logan MCV Ambiance 1,6</t>
  </si>
  <si>
    <t>SG FL 428</t>
  </si>
  <si>
    <t>UU1KSDAFH42298585</t>
  </si>
  <si>
    <t>1+4</t>
  </si>
  <si>
    <t xml:space="preserve">VW Polo 1,4 Comfortline </t>
  </si>
  <si>
    <t>SG N1 767</t>
  </si>
  <si>
    <t>WVWZZZ9NZ8Y024790</t>
  </si>
  <si>
    <t>nosilnost (kg)</t>
  </si>
  <si>
    <t>Ford Transit Šasija 350 L3H1 DK 2,2 TDCI Ambiente</t>
  </si>
  <si>
    <t>SG DE 782</t>
  </si>
  <si>
    <t>WF0EXXTTGEFJ68836</t>
  </si>
  <si>
    <t>1+6</t>
  </si>
  <si>
    <t>Renault Kangoo EXPRESS 1,5 DCI</t>
  </si>
  <si>
    <t>SG UF 397</t>
  </si>
  <si>
    <t>VF1FW1BF540453293</t>
  </si>
  <si>
    <t>1+1</t>
  </si>
  <si>
    <t>dodatno strojelomno zavarovanje</t>
  </si>
  <si>
    <t xml:space="preserve">MASEEY FERGUSON MF 34-35 4S </t>
  </si>
  <si>
    <t>SG G4 98</t>
  </si>
  <si>
    <t>Strojelom brez franšize</t>
  </si>
  <si>
    <t>FERGUSON MF 5455</t>
  </si>
  <si>
    <t>SG NT 799</t>
  </si>
  <si>
    <t>S242070</t>
  </si>
  <si>
    <t xml:space="preserve">Volkswagen Transporter 2,5 TDI </t>
  </si>
  <si>
    <t>SG D8 907</t>
  </si>
  <si>
    <t>WV1ZZZ7H7H032179</t>
  </si>
  <si>
    <t>1+2</t>
  </si>
  <si>
    <t xml:space="preserve">Ford Transit Custom Furgon 290 2,2 TDCI KMR Ambiente </t>
  </si>
  <si>
    <t>SG DN 389</t>
  </si>
  <si>
    <t>WF0YXXTTGYDC68634</t>
  </si>
  <si>
    <t>VW T6 Kombi 4motion 2,0 TDI KMR</t>
  </si>
  <si>
    <t>SG KJ 466</t>
  </si>
  <si>
    <t>WV1ZZZ7HZJH073839</t>
  </si>
  <si>
    <t>1+7</t>
  </si>
  <si>
    <t>dodatna oprema = 18.745,04 EUR (vključena v NNV)</t>
  </si>
  <si>
    <t xml:space="preserve">Viličar LITOSTROJ 3,5 T </t>
  </si>
  <si>
    <t>SG 070211</t>
  </si>
  <si>
    <t>Kubota G23 HD s kosilnikom KUBOTA W 721 PRO</t>
  </si>
  <si>
    <t>SG 22692</t>
  </si>
  <si>
    <t>51711/22692</t>
  </si>
  <si>
    <t xml:space="preserve">strojelom brez franšize </t>
  </si>
  <si>
    <t>strojelom brez franšize</t>
  </si>
  <si>
    <t>JCB 3CX 4X4 SITEMASTER</t>
  </si>
  <si>
    <t>SG 80822</t>
  </si>
  <si>
    <t>PCH70980822</t>
  </si>
  <si>
    <t xml:space="preserve">Smetar MERCEDES ATEGO S 1828K </t>
  </si>
  <si>
    <t>SG A5 644</t>
  </si>
  <si>
    <t>WDB9525021K777350</t>
  </si>
  <si>
    <t>MERCEDES ATEGO 1828 AK</t>
  </si>
  <si>
    <t>SG E3 848</t>
  </si>
  <si>
    <t>WDB9525621K947194</t>
  </si>
  <si>
    <t>MERCEDES BENZ ATEGO 1828 AK</t>
  </si>
  <si>
    <t>SG E4 370</t>
  </si>
  <si>
    <t>WDB9525621K982260</t>
  </si>
  <si>
    <t>MERCEDES BENZ ATEGO 1528-150Z/3260 4x4</t>
  </si>
  <si>
    <t>SG E8 248</t>
  </si>
  <si>
    <t>WDB9723721L089645</t>
  </si>
  <si>
    <t xml:space="preserve">MERCEDES BENZ AXOR 1829 L </t>
  </si>
  <si>
    <t>SG F2 113</t>
  </si>
  <si>
    <t>WDB9505311L283018</t>
  </si>
  <si>
    <t>Renault MIDLUM 300.16 4x4 OF ROAD Atrik Nadgradnja</t>
  </si>
  <si>
    <t>SG KL 661</t>
  </si>
  <si>
    <t>VF644BHM000002314</t>
  </si>
  <si>
    <t>MERCEDES BENZ ATEGO, 1828/39/4x2</t>
  </si>
  <si>
    <t>SG T6 287</t>
  </si>
  <si>
    <t>WDB9505011K568102</t>
  </si>
  <si>
    <t>TYBFGB71ELDB03165</t>
  </si>
  <si>
    <t>Smetnjak Mitsubishi FUSO CANTER</t>
  </si>
  <si>
    <t>SG ZK 608</t>
  </si>
  <si>
    <t>Smetnjak Mercedes Benz Arocs</t>
  </si>
  <si>
    <t>WDB96400710355625</t>
  </si>
  <si>
    <t>AO+: 100.000 EUR</t>
  </si>
  <si>
    <t>K1, K2, K4, K5</t>
  </si>
  <si>
    <t>K4</t>
  </si>
  <si>
    <t>K1, K4</t>
  </si>
  <si>
    <t>Tabela 1 leto</t>
  </si>
  <si>
    <t>Ponudbena letna premija brez DPZP v EUR (vnos na 2 decimalki)</t>
  </si>
  <si>
    <t>dodatna oprema</t>
  </si>
  <si>
    <t>8.747,00 EUR (vključena v NNV)</t>
  </si>
  <si>
    <t>26.000,00 EUR (vključena v NNV)</t>
  </si>
  <si>
    <t>pogrebna oprema = 4.256,00 EUR (vključena v NNV)</t>
  </si>
  <si>
    <t>pogrebna oprema = 4.320,00 EUR (vključena v NNV)</t>
  </si>
  <si>
    <t>I. Lokacija: Sedež podjetja, Dobja vas 187, 2390 Ravne na Koroškem</t>
  </si>
  <si>
    <t>Izjavljamo, da smo proučili ter se strinjamo z vsebino razpisne dokumentacije za predmet naročila »Zavarovanje premoženja, premoženjskih interesov in zavarovanje vozil Javnega komunalnega podjetja Log d.o.o.«.</t>
  </si>
  <si>
    <t>Tabela 3 leta</t>
  </si>
  <si>
    <t xml:space="preserve">Skupna ponudbena premija za obdobje 36 mesecev v EUR
brez DPZP </t>
  </si>
  <si>
    <t xml:space="preserve">Skupna ponudbena premija za obdobje 36 mesecev v EUR
z 8,5 % DPZP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</si>
</sst>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&quot;EUR&quot;_-;\-* #,##0.00\ &quot;EUR&quot;_-;_-* &quot;-&quot;??\ &quot;EUR&quot;_-;_-@_-"/>
    <numFmt numFmtId="165" formatCode="0.0000"/>
    <numFmt numFmtId="166" formatCode="#,##0\ [$EUR]"/>
    <numFmt numFmtId="167" formatCode="0.000000"/>
    <numFmt numFmtId="168" formatCode="_-* #,##0.00\ _S_I_T_-;\-* #,##0.00\ _S_I_T_-;_-* &quot;-&quot;??\ _S_I_T_-;_-@_-"/>
    <numFmt numFmtId="169" formatCode="#,##0\ &quot;SIT&quot;"/>
    <numFmt numFmtId="170" formatCode="#,##0.00\ _€"/>
  </numFmts>
  <fonts count="41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name val="Times New Roman"/>
      <family val="1"/>
    </font>
    <font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.5"/>
      <color theme="1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3" borderId="8" applyNumberFormat="0" applyAlignment="0" applyProtection="0"/>
    <xf numFmtId="0" fontId="7" fillId="24" borderId="9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8" applyNumberFormat="0" applyAlignment="0" applyProtection="0"/>
    <xf numFmtId="0" fontId="14" fillId="0" borderId="13" applyNumberFormat="0" applyFill="0" applyAlignment="0" applyProtection="0"/>
    <xf numFmtId="0" fontId="15" fillId="25" borderId="0" applyNumberFormat="0" applyBorder="0" applyAlignment="0" applyProtection="0"/>
    <xf numFmtId="0" fontId="3" fillId="26" borderId="14" applyNumberFormat="0" applyFont="0" applyAlignment="0" applyProtection="0"/>
    <xf numFmtId="0" fontId="16" fillId="23" borderId="15" applyNumberFormat="0" applyAlignment="0" applyProtection="0"/>
    <xf numFmtId="0" fontId="17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8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168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4" borderId="1" applyProtection="0">
      <alignment horizontal="center"/>
    </xf>
    <xf numFmtId="0" fontId="19" fillId="0" borderId="0"/>
  </cellStyleXfs>
  <cellXfs count="265">
    <xf numFmtId="0" fontId="0" fillId="0" borderId="0" xfId="0"/>
    <xf numFmtId="0" fontId="0" fillId="0" borderId="0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0" xfId="0" applyProtection="1"/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/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Fill="1" applyBorder="1" applyAlignment="1" applyProtection="1">
      <alignment horizontal="center" vertical="top"/>
    </xf>
    <xf numFmtId="0" fontId="22" fillId="0" borderId="0" xfId="0" applyFont="1" applyAlignment="1" applyProtection="1"/>
    <xf numFmtId="0" fontId="0" fillId="0" borderId="0" xfId="0" applyFont="1" applyProtection="1"/>
    <xf numFmtId="0" fontId="26" fillId="27" borderId="0" xfId="0" applyFont="1" applyFill="1" applyAlignment="1" applyProtection="1">
      <alignment horizontal="left" vertical="top"/>
    </xf>
    <xf numFmtId="0" fontId="0" fillId="27" borderId="0" xfId="0" applyFont="1" applyFill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30" fillId="0" borderId="0" xfId="0" applyFont="1" applyProtection="1"/>
    <xf numFmtId="0" fontId="31" fillId="0" borderId="0" xfId="0" applyFont="1" applyAlignment="1" applyProtection="1">
      <alignment horizontal="center" vertical="top"/>
    </xf>
    <xf numFmtId="0" fontId="29" fillId="0" borderId="0" xfId="0" applyFont="1" applyAlignment="1" applyProtection="1">
      <alignment horizontal="center" vertical="top"/>
    </xf>
    <xf numFmtId="0" fontId="30" fillId="0" borderId="0" xfId="0" applyFont="1" applyAlignment="1" applyProtection="1">
      <alignment horizontal="center" vertical="top"/>
    </xf>
    <xf numFmtId="0" fontId="25" fillId="0" borderId="0" xfId="0" applyFont="1" applyAlignment="1" applyProtection="1">
      <alignment horizontal="right" vertical="top"/>
    </xf>
    <xf numFmtId="0" fontId="32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30" fillId="2" borderId="1" xfId="0" applyFont="1" applyFill="1" applyBorder="1" applyAlignment="1" applyProtection="1">
      <alignment horizontal="center" vertical="center"/>
    </xf>
    <xf numFmtId="164" fontId="30" fillId="2" borderId="1" xfId="0" applyNumberFormat="1" applyFont="1" applyFill="1" applyBorder="1" applyAlignment="1" applyProtection="1">
      <alignment horizontal="center" vertical="center" wrapText="1"/>
    </xf>
    <xf numFmtId="165" fontId="30" fillId="2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/>
    </xf>
    <xf numFmtId="167" fontId="30" fillId="28" borderId="4" xfId="0" applyNumberFormat="1" applyFont="1" applyFill="1" applyBorder="1" applyAlignment="1" applyProtection="1">
      <alignment horizontal="center" vertical="center" wrapText="1"/>
      <protection locked="0"/>
    </xf>
    <xf numFmtId="4" fontId="30" fillId="4" borderId="1" xfId="0" applyNumberFormat="1" applyFont="1" applyFill="1" applyBorder="1" applyAlignment="1" applyProtection="1">
      <alignment horizontal="right" vertical="center" wrapText="1" indent="2"/>
    </xf>
    <xf numFmtId="0" fontId="30" fillId="4" borderId="21" xfId="0" applyFont="1" applyFill="1" applyBorder="1" applyAlignment="1" applyProtection="1">
      <alignment horizontal="center" vertical="center" wrapText="1"/>
    </xf>
    <xf numFmtId="167" fontId="30" fillId="28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top" wrapText="1"/>
    </xf>
    <xf numFmtId="44" fontId="30" fillId="0" borderId="0" xfId="43" applyFont="1" applyBorder="1" applyAlignment="1" applyProtection="1">
      <alignment horizontal="center" vertical="top"/>
    </xf>
    <xf numFmtId="164" fontId="30" fillId="0" borderId="0" xfId="0" applyNumberFormat="1" applyFont="1" applyAlignment="1" applyProtection="1">
      <alignment horizontal="center" vertical="top"/>
    </xf>
    <xf numFmtId="165" fontId="30" fillId="0" borderId="0" xfId="0" applyNumberFormat="1" applyFont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center"/>
    </xf>
    <xf numFmtId="167" fontId="30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left" vertical="top"/>
    </xf>
    <xf numFmtId="0" fontId="30" fillId="0" borderId="0" xfId="0" applyFont="1" applyFill="1" applyAlignment="1" applyProtection="1">
      <alignment horizontal="center" vertical="top"/>
    </xf>
    <xf numFmtId="164" fontId="30" fillId="0" borderId="1" xfId="0" applyNumberFormat="1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16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justify" vertical="center"/>
    </xf>
    <xf numFmtId="0" fontId="30" fillId="0" borderId="17" xfId="0" applyFont="1" applyBorder="1" applyAlignment="1" applyProtection="1">
      <alignment vertical="center"/>
    </xf>
    <xf numFmtId="164" fontId="30" fillId="0" borderId="17" xfId="0" applyNumberFormat="1" applyFont="1" applyBorder="1" applyAlignment="1" applyProtection="1">
      <alignment vertical="center"/>
    </xf>
    <xf numFmtId="0" fontId="30" fillId="0" borderId="0" xfId="0" applyFont="1" applyAlignment="1" applyProtection="1"/>
    <xf numFmtId="0" fontId="33" fillId="0" borderId="0" xfId="0" applyFont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164" fontId="22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left"/>
    </xf>
    <xf numFmtId="0" fontId="32" fillId="0" borderId="0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horizontal="center" vertical="top" wrapText="1"/>
    </xf>
    <xf numFmtId="44" fontId="32" fillId="0" borderId="0" xfId="43" applyFont="1" applyBorder="1" applyAlignment="1" applyProtection="1">
      <alignment horizontal="center" vertical="top"/>
    </xf>
    <xf numFmtId="0" fontId="32" fillId="0" borderId="0" xfId="0" applyFont="1" applyBorder="1" applyAlignment="1" applyProtection="1">
      <alignment horizontal="center" vertical="top"/>
    </xf>
    <xf numFmtId="0" fontId="32" fillId="0" borderId="0" xfId="0" applyFont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left" vertical="top"/>
    </xf>
    <xf numFmtId="0" fontId="30" fillId="2" borderId="1" xfId="0" applyFont="1" applyFill="1" applyBorder="1" applyAlignment="1" applyProtection="1">
      <alignment horizontal="left" vertical="center" wrapText="1" indent="1"/>
    </xf>
    <xf numFmtId="4" fontId="30" fillId="0" borderId="1" xfId="0" applyNumberFormat="1" applyFont="1" applyBorder="1" applyAlignment="1" applyProtection="1">
      <alignment horizontal="right" vertical="center" indent="1"/>
    </xf>
    <xf numFmtId="0" fontId="30" fillId="2" borderId="4" xfId="0" applyFont="1" applyFill="1" applyBorder="1" applyAlignment="1" applyProtection="1">
      <alignment horizontal="left" vertical="center" wrapText="1" indent="1"/>
    </xf>
    <xf numFmtId="0" fontId="30" fillId="2" borderId="4" xfId="0" applyFont="1" applyFill="1" applyBorder="1" applyAlignment="1" applyProtection="1">
      <alignment horizontal="center" vertical="center" wrapText="1"/>
    </xf>
    <xf numFmtId="4" fontId="30" fillId="0" borderId="4" xfId="0" applyNumberFormat="1" applyFont="1" applyBorder="1" applyAlignment="1" applyProtection="1">
      <alignment horizontal="right" vertical="center" indent="1"/>
    </xf>
    <xf numFmtId="0" fontId="32" fillId="2" borderId="20" xfId="0" applyFont="1" applyFill="1" applyBorder="1" applyAlignment="1" applyProtection="1">
      <alignment horizontal="center" vertical="center" wrapText="1"/>
    </xf>
    <xf numFmtId="4" fontId="32" fillId="0" borderId="20" xfId="0" applyNumberFormat="1" applyFont="1" applyBorder="1" applyAlignment="1" applyProtection="1">
      <alignment horizontal="right" vertical="center" indent="1"/>
    </xf>
    <xf numFmtId="0" fontId="1" fillId="27" borderId="0" xfId="0" applyFont="1" applyFill="1" applyAlignment="1" applyProtection="1">
      <alignment horizontal="center" vertical="top"/>
    </xf>
    <xf numFmtId="0" fontId="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4" fontId="30" fillId="4" borderId="4" xfId="0" applyNumberFormat="1" applyFont="1" applyFill="1" applyBorder="1" applyAlignment="1" applyProtection="1">
      <alignment horizontal="right" vertical="center" wrapText="1" indent="2"/>
    </xf>
    <xf numFmtId="4" fontId="30" fillId="0" borderId="2" xfId="0" applyNumberFormat="1" applyFont="1" applyBorder="1" applyAlignment="1" applyProtection="1">
      <alignment horizontal="right" vertical="center" indent="1"/>
    </xf>
    <xf numFmtId="4" fontId="32" fillId="0" borderId="25" xfId="0" applyNumberFormat="1" applyFont="1" applyBorder="1" applyAlignment="1" applyProtection="1">
      <alignment horizontal="right" vertical="center" indent="1"/>
    </xf>
    <xf numFmtId="166" fontId="30" fillId="0" borderId="22" xfId="0" applyNumberFormat="1" applyFont="1" applyFill="1" applyBorder="1" applyAlignment="1" applyProtection="1">
      <alignment horizontal="right" vertical="center" wrapText="1"/>
    </xf>
    <xf numFmtId="166" fontId="30" fillId="0" borderId="6" xfId="0" applyNumberFormat="1" applyFont="1" applyFill="1" applyBorder="1" applyAlignment="1" applyProtection="1">
      <alignment horizontal="right" vertical="center" wrapText="1"/>
    </xf>
    <xf numFmtId="166" fontId="30" fillId="0" borderId="3" xfId="0" applyNumberFormat="1" applyFont="1" applyFill="1" applyBorder="1" applyAlignment="1" applyProtection="1">
      <alignment horizontal="right" vertical="center" wrapText="1"/>
    </xf>
    <xf numFmtId="166" fontId="30" fillId="0" borderId="24" xfId="0" applyNumberFormat="1" applyFont="1" applyFill="1" applyBorder="1" applyAlignment="1" applyProtection="1">
      <alignment horizontal="right" vertical="center" wrapText="1"/>
    </xf>
    <xf numFmtId="166" fontId="33" fillId="0" borderId="1" xfId="0" applyNumberFormat="1" applyFont="1" applyFill="1" applyBorder="1" applyAlignment="1" applyProtection="1">
      <alignment horizontal="right" vertical="center" wrapText="1"/>
    </xf>
    <xf numFmtId="166" fontId="30" fillId="0" borderId="1" xfId="0" applyNumberFormat="1" applyFont="1" applyFill="1" applyBorder="1" applyAlignment="1" applyProtection="1">
      <alignment horizontal="right" vertical="center" wrapText="1"/>
    </xf>
    <xf numFmtId="166" fontId="30" fillId="0" borderId="1" xfId="0" applyNumberFormat="1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/>
    </xf>
    <xf numFmtId="0" fontId="30" fillId="2" borderId="2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wrapText="1"/>
    </xf>
    <xf numFmtId="0" fontId="34" fillId="0" borderId="0" xfId="0" applyFont="1" applyFill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wrapText="1"/>
    </xf>
    <xf numFmtId="0" fontId="38" fillId="2" borderId="1" xfId="0" applyFont="1" applyFill="1" applyBorder="1" applyAlignment="1" applyProtection="1">
      <alignment horizontal="center" vertical="center" wrapText="1"/>
    </xf>
    <xf numFmtId="168" fontId="33" fillId="2" borderId="1" xfId="46" applyFont="1" applyFill="1" applyBorder="1" applyAlignment="1" applyProtection="1">
      <alignment horizontal="center" vertical="center" wrapText="1"/>
    </xf>
    <xf numFmtId="4" fontId="33" fillId="28" borderId="1" xfId="0" applyNumberFormat="1" applyFont="1" applyFill="1" applyBorder="1" applyAlignment="1" applyProtection="1">
      <alignment horizontal="right" vertical="center" indent="4"/>
      <protection locked="0"/>
    </xf>
    <xf numFmtId="0" fontId="3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top"/>
    </xf>
    <xf numFmtId="4" fontId="30" fillId="28" borderId="1" xfId="0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wrapText="1"/>
    </xf>
    <xf numFmtId="13" fontId="0" fillId="30" borderId="17" xfId="43" applyNumberFormat="1" applyFont="1" applyFill="1" applyBorder="1" applyAlignment="1" applyProtection="1">
      <alignment horizontal="left" vertical="top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13" fontId="1" fillId="30" borderId="17" xfId="43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 applyProtection="1">
      <alignment vertical="center"/>
    </xf>
    <xf numFmtId="169" fontId="21" fillId="0" borderId="0" xfId="0" applyNumberFormat="1" applyFont="1" applyAlignment="1" applyProtection="1">
      <alignment vertical="center"/>
    </xf>
    <xf numFmtId="2" fontId="21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 wrapText="1"/>
    </xf>
    <xf numFmtId="2" fontId="19" fillId="0" borderId="0" xfId="0" applyNumberFormat="1" applyFont="1" applyBorder="1" applyAlignment="1" applyProtection="1">
      <alignment vertical="center" wrapText="1"/>
    </xf>
    <xf numFmtId="0" fontId="0" fillId="29" borderId="1" xfId="0" applyFont="1" applyFill="1" applyBorder="1" applyAlignment="1" applyProtection="1">
      <alignment horizontal="center" vertical="center"/>
    </xf>
    <xf numFmtId="2" fontId="0" fillId="29" borderId="1" xfId="0" applyNumberFormat="1" applyFont="1" applyFill="1" applyBorder="1" applyAlignment="1" applyProtection="1">
      <alignment horizontal="center" vertical="center"/>
    </xf>
    <xf numFmtId="0" fontId="0" fillId="29" borderId="1" xfId="0" applyFont="1" applyFill="1" applyBorder="1" applyAlignment="1" applyProtection="1">
      <alignment horizontal="center" vertical="center" wrapText="1"/>
    </xf>
    <xf numFmtId="0" fontId="21" fillId="29" borderId="1" xfId="0" applyFont="1" applyFill="1" applyBorder="1" applyAlignment="1" applyProtection="1">
      <alignment horizontal="center" vertical="center"/>
    </xf>
    <xf numFmtId="0" fontId="21" fillId="29" borderId="2" xfId="0" applyFont="1" applyFill="1" applyBorder="1" applyAlignment="1" applyProtection="1">
      <alignment horizontal="center" vertical="center"/>
    </xf>
    <xf numFmtId="0" fontId="21" fillId="29" borderId="2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21" fillId="0" borderId="1" xfId="0" applyFont="1" applyBorder="1" applyProtection="1"/>
    <xf numFmtId="0" fontId="21" fillId="0" borderId="1" xfId="0" applyFont="1" applyBorder="1" applyAlignment="1" applyProtection="1">
      <alignment horizontal="center"/>
    </xf>
    <xf numFmtId="2" fontId="19" fillId="0" borderId="1" xfId="0" applyNumberFormat="1" applyFont="1" applyFill="1" applyBorder="1" applyAlignment="1" applyProtection="1">
      <alignment horizontal="center" vertical="center"/>
    </xf>
    <xf numFmtId="170" fontId="19" fillId="0" borderId="1" xfId="0" applyNumberFormat="1" applyFont="1" applyFill="1" applyBorder="1" applyAlignment="1" applyProtection="1">
      <alignment horizontal="right" vertical="center" indent="1"/>
    </xf>
    <xf numFmtId="1" fontId="21" fillId="0" borderId="1" xfId="0" applyNumberFormat="1" applyFont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/>
    </xf>
    <xf numFmtId="9" fontId="21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 wrapText="1"/>
    </xf>
    <xf numFmtId="169" fontId="21" fillId="0" borderId="0" xfId="0" applyNumberFormat="1" applyFont="1" applyBorder="1" applyAlignment="1" applyProtection="1">
      <alignment vertical="center" wrapText="1"/>
    </xf>
    <xf numFmtId="2" fontId="21" fillId="0" borderId="0" xfId="0" applyNumberFormat="1" applyFont="1" applyBorder="1" applyAlignment="1" applyProtection="1">
      <alignment vertical="center" wrapText="1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vertical="center"/>
    </xf>
    <xf numFmtId="0" fontId="29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/>
    </xf>
    <xf numFmtId="4" fontId="21" fillId="0" borderId="1" xfId="0" applyNumberFormat="1" applyFont="1" applyBorder="1" applyAlignment="1" applyProtection="1">
      <alignment horizontal="right" indent="1"/>
    </xf>
    <xf numFmtId="0" fontId="21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2" fontId="19" fillId="4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NumberFormat="1" applyFont="1" applyBorder="1" applyAlignment="1" applyProtection="1">
      <alignment vertical="center"/>
    </xf>
    <xf numFmtId="1" fontId="21" fillId="0" borderId="0" xfId="0" applyNumberFormat="1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29" borderId="1" xfId="0" applyFont="1" applyFill="1" applyBorder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4" fontId="21" fillId="0" borderId="1" xfId="0" applyNumberFormat="1" applyFont="1" applyBorder="1" applyAlignment="1" applyProtection="1">
      <alignment horizontal="right" vertical="center" indent="1"/>
    </xf>
    <xf numFmtId="1" fontId="21" fillId="0" borderId="1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9" fontId="21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" fontId="19" fillId="0" borderId="0" xfId="0" applyNumberFormat="1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2" fontId="19" fillId="0" borderId="0" xfId="0" applyNumberFormat="1" applyFont="1" applyFill="1" applyBorder="1" applyAlignment="1" applyProtection="1">
      <alignment horizontal="center" vertical="center"/>
    </xf>
    <xf numFmtId="0" fontId="19" fillId="4" borderId="1" xfId="0" applyNumberFormat="1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2" fontId="21" fillId="0" borderId="0" xfId="0" applyNumberFormat="1" applyFont="1" applyAlignment="1" applyProtection="1">
      <alignment horizontal="left" vertical="center"/>
    </xf>
    <xf numFmtId="0" fontId="21" fillId="0" borderId="23" xfId="0" applyFont="1" applyBorder="1" applyAlignment="1" applyProtection="1">
      <alignment horizontal="left" vertical="center"/>
    </xf>
    <xf numFmtId="0" fontId="19" fillId="0" borderId="23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2" fontId="0" fillId="29" borderId="1" xfId="0" applyNumberFormat="1" applyFont="1" applyFill="1" applyBorder="1" applyAlignment="1" applyProtection="1">
      <alignment horizontal="center" vertical="center" wrapText="1"/>
    </xf>
    <xf numFmtId="0" fontId="21" fillId="29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4" fontId="21" fillId="0" borderId="1" xfId="0" applyNumberFormat="1" applyFont="1" applyBorder="1" applyAlignment="1" applyProtection="1">
      <alignment horizontal="center"/>
    </xf>
    <xf numFmtId="0" fontId="37" fillId="0" borderId="0" xfId="0" applyFont="1" applyAlignment="1" applyProtection="1">
      <alignment vertical="center"/>
    </xf>
    <xf numFmtId="0" fontId="21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30" fillId="0" borderId="0" xfId="0" applyFont="1" applyAlignment="1" applyProtection="1"/>
    <xf numFmtId="0" fontId="30" fillId="0" borderId="4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vertical="center"/>
    </xf>
    <xf numFmtId="0" fontId="30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4" fontId="30" fillId="0" borderId="1" xfId="0" applyNumberFormat="1" applyFont="1" applyBorder="1" applyAlignment="1" applyProtection="1">
      <alignment horizontal="right" vertical="center" wrapText="1" indent="1"/>
    </xf>
    <xf numFmtId="0" fontId="0" fillId="0" borderId="1" xfId="0" applyBorder="1" applyAlignment="1" applyProtection="1">
      <alignment horizontal="right" vertical="center" wrapText="1" indent="1"/>
    </xf>
    <xf numFmtId="4" fontId="32" fillId="0" borderId="26" xfId="0" applyNumberFormat="1" applyFont="1" applyBorder="1" applyAlignment="1" applyProtection="1">
      <alignment horizontal="right" vertical="center" wrapText="1" indent="1"/>
    </xf>
    <xf numFmtId="0" fontId="0" fillId="0" borderId="27" xfId="0" applyBorder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2" fillId="3" borderId="2" xfId="0" applyFont="1" applyFill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32" fillId="3" borderId="7" xfId="0" applyFont="1" applyFill="1" applyBorder="1" applyAlignment="1" applyProtection="1">
      <alignment horizontal="center" vertical="center" wrapText="1"/>
    </xf>
    <xf numFmtId="0" fontId="32" fillId="3" borderId="23" xfId="0" applyFont="1" applyFill="1" applyBorder="1" applyAlignment="1" applyProtection="1">
      <alignment horizontal="center" vertical="center" wrapText="1"/>
    </xf>
    <xf numFmtId="0" fontId="32" fillId="3" borderId="3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0" xfId="0" applyFont="1" applyAlignment="1" applyProtection="1">
      <alignment wrapText="1"/>
    </xf>
    <xf numFmtId="13" fontId="1" fillId="28" borderId="17" xfId="43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32" fillId="3" borderId="23" xfId="0" applyFont="1" applyFill="1" applyBorder="1" applyAlignment="1" applyProtection="1">
      <alignment horizontal="center" vertical="center"/>
    </xf>
    <xf numFmtId="0" fontId="32" fillId="3" borderId="7" xfId="0" applyFont="1" applyFill="1" applyBorder="1" applyAlignment="1" applyProtection="1">
      <alignment horizontal="center" vertical="center"/>
    </xf>
    <xf numFmtId="0" fontId="32" fillId="3" borderId="3" xfId="0" applyFont="1" applyFill="1" applyBorder="1" applyAlignment="1" applyProtection="1">
      <alignment horizontal="center" vertical="center"/>
    </xf>
    <xf numFmtId="0" fontId="1" fillId="28" borderId="17" xfId="0" applyFont="1" applyFill="1" applyBorder="1" applyAlignment="1" applyProtection="1">
      <alignment horizontal="left" vertical="top"/>
      <protection locked="0"/>
    </xf>
    <xf numFmtId="0" fontId="30" fillId="0" borderId="24" xfId="0" applyFont="1" applyBorder="1" applyAlignment="1" applyProtection="1">
      <alignment horizontal="center" vertical="center" wrapText="1"/>
    </xf>
    <xf numFmtId="0" fontId="30" fillId="0" borderId="31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" fillId="28" borderId="17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</xf>
    <xf numFmtId="0" fontId="30" fillId="0" borderId="0" xfId="0" applyFont="1" applyAlignment="1" applyProtection="1"/>
    <xf numFmtId="0" fontId="36" fillId="29" borderId="2" xfId="0" applyFont="1" applyFill="1" applyBorder="1" applyAlignment="1" applyProtection="1">
      <alignment vertical="center" wrapText="1"/>
    </xf>
    <xf numFmtId="0" fontId="25" fillId="0" borderId="3" xfId="0" applyFont="1" applyBorder="1" applyAlignment="1" applyProtection="1">
      <alignment vertical="center" wrapText="1"/>
    </xf>
    <xf numFmtId="4" fontId="30" fillId="0" borderId="4" xfId="0" applyNumberFormat="1" applyFont="1" applyBorder="1" applyAlignment="1" applyProtection="1">
      <alignment horizontal="right" vertical="center" wrapText="1" indent="1"/>
    </xf>
    <xf numFmtId="4" fontId="32" fillId="0" borderId="25" xfId="0" applyNumberFormat="1" applyFont="1" applyBorder="1" applyAlignment="1" applyProtection="1">
      <alignment horizontal="right" vertical="center" wrapText="1" indent="1"/>
    </xf>
    <xf numFmtId="4" fontId="32" fillId="0" borderId="32" xfId="0" applyNumberFormat="1" applyFont="1" applyBorder="1" applyAlignment="1" applyProtection="1">
      <alignment horizontal="right" vertical="center" wrapText="1" indent="1"/>
    </xf>
    <xf numFmtId="4" fontId="32" fillId="0" borderId="30" xfId="0" applyNumberFormat="1" applyFont="1" applyBorder="1" applyAlignment="1" applyProtection="1">
      <alignment horizontal="right" vertical="center" wrapText="1" indent="1"/>
    </xf>
    <xf numFmtId="0" fontId="34" fillId="0" borderId="0" xfId="0" applyFont="1" applyFill="1" applyAlignment="1" applyProtection="1">
      <alignment horizontal="left" vertical="center"/>
    </xf>
    <xf numFmtId="0" fontId="26" fillId="27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30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" fontId="30" fillId="0" borderId="28" xfId="0" applyNumberFormat="1" applyFont="1" applyBorder="1" applyAlignment="1" applyProtection="1">
      <alignment horizontal="right" vertical="center" wrapText="1" indent="1"/>
    </xf>
    <xf numFmtId="0" fontId="0" fillId="0" borderId="29" xfId="0" applyBorder="1" applyAlignment="1" applyProtection="1">
      <alignment horizontal="right" vertical="center" wrapText="1" indent="1"/>
    </xf>
    <xf numFmtId="0" fontId="0" fillId="0" borderId="30" xfId="0" applyBorder="1" applyAlignment="1" applyProtection="1">
      <alignment horizontal="right" vertical="center" wrapText="1" indent="1"/>
    </xf>
    <xf numFmtId="0" fontId="36" fillId="29" borderId="1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21" fillId="29" borderId="2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29" borderId="1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1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 wrapText="1"/>
    </xf>
    <xf numFmtId="0" fontId="40" fillId="0" borderId="0" xfId="0" applyFont="1" applyAlignment="1" applyProtection="1">
      <alignment wrapText="1"/>
    </xf>
    <xf numFmtId="0" fontId="30" fillId="0" borderId="0" xfId="0" applyFont="1" applyAlignment="1" applyProtection="1">
      <alignment horizontal="left" wrapText="1"/>
    </xf>
    <xf numFmtId="13" fontId="1" fillId="30" borderId="17" xfId="43" applyNumberFormat="1" applyFont="1" applyFill="1" applyBorder="1" applyAlignment="1" applyProtection="1">
      <alignment horizontal="left" vertical="top" wrapText="1"/>
    </xf>
    <xf numFmtId="0" fontId="0" fillId="30" borderId="17" xfId="0" applyFont="1" applyFill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center" vertical="center"/>
    </xf>
    <xf numFmtId="0" fontId="0" fillId="30" borderId="17" xfId="0" applyFont="1" applyFill="1" applyBorder="1" applyAlignment="1" applyProtection="1">
      <alignment horizontal="left" vertical="top"/>
    </xf>
  </cellXfs>
  <cellStyles count="4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Navadno" xfId="0" builtinId="0"/>
    <cellStyle name="Navadno 2" xfId="1" xr:uid="{00000000-0005-0000-0000-000024000000}"/>
    <cellStyle name="Navadno 2 2" xfId="44" xr:uid="{00000000-0005-0000-0000-000025000000}"/>
    <cellStyle name="Neutral" xfId="37" xr:uid="{00000000-0005-0000-0000-000026000000}"/>
    <cellStyle name="Note" xfId="38" xr:uid="{00000000-0005-0000-0000-000027000000}"/>
    <cellStyle name="Output" xfId="39" xr:uid="{00000000-0005-0000-0000-000028000000}"/>
    <cellStyle name="Slog 1" xfId="47" xr:uid="{00000000-0005-0000-0000-000029000000}"/>
    <cellStyle name="Slog 2" xfId="48" xr:uid="{00000000-0005-0000-0000-00002A000000}"/>
    <cellStyle name="Title" xfId="40" xr:uid="{00000000-0005-0000-0000-00002B000000}"/>
    <cellStyle name="Total" xfId="41" xr:uid="{00000000-0005-0000-0000-00002C000000}"/>
    <cellStyle name="Valuta" xfId="43" builtinId="4"/>
    <cellStyle name="Vejica 2" xfId="45" xr:uid="{00000000-0005-0000-0000-00002E000000}"/>
    <cellStyle name="Vejica 3" xfId="46" xr:uid="{00000000-0005-0000-0000-00002F000000}"/>
    <cellStyle name="Warning Text" xfId="42" xr:uid="{00000000-0005-0000-0000-000030000000}"/>
  </cellStyles>
  <dxfs count="0"/>
  <tableStyles count="0" defaultTableStyle="TableStyleMedium2" defaultPivotStyle="PivotStyleLight16"/>
  <colors>
    <mruColors>
      <color rgb="FFFFFF00"/>
      <color rgb="FFFFFFCC"/>
      <color rgb="FFCCFF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"/>
  <sheetViews>
    <sheetView tabSelected="1" zoomScale="90" zoomScaleNormal="90" workbookViewId="0">
      <selection activeCell="C5" sqref="C5:D5"/>
    </sheetView>
  </sheetViews>
  <sheetFormatPr defaultColWidth="9.109375" defaultRowHeight="14.4" x14ac:dyDescent="0.3"/>
  <cols>
    <col min="1" max="1" width="5.6640625" style="2" customWidth="1"/>
    <col min="2" max="2" width="51.6640625" style="2" customWidth="1"/>
    <col min="3" max="4" width="24.6640625" style="2" customWidth="1"/>
    <col min="5" max="5" width="18.6640625" style="2" customWidth="1"/>
    <col min="6" max="7" width="16.6640625" style="2" customWidth="1"/>
    <col min="8" max="16384" width="9.109375" style="2"/>
  </cols>
  <sheetData>
    <row r="1" spans="1:7" s="4" customFormat="1" ht="18" customHeight="1" x14ac:dyDescent="0.25">
      <c r="A1" s="23" t="s">
        <v>90</v>
      </c>
      <c r="B1" s="20"/>
      <c r="C1" s="13"/>
      <c r="D1" s="13"/>
      <c r="E1" s="13"/>
      <c r="F1" s="13"/>
      <c r="G1" s="13"/>
    </row>
    <row r="2" spans="1:7" s="34" customFormat="1" ht="15" customHeight="1" x14ac:dyDescent="0.25">
      <c r="A2" s="20"/>
      <c r="B2" s="20"/>
      <c r="C2" s="20"/>
      <c r="D2" s="20"/>
      <c r="E2" s="20"/>
      <c r="F2" s="20"/>
      <c r="G2" s="20"/>
    </row>
    <row r="3" spans="1:7" s="4" customFormat="1" ht="24" customHeight="1" x14ac:dyDescent="0.35">
      <c r="A3" s="217" t="s">
        <v>96</v>
      </c>
      <c r="B3" s="218"/>
      <c r="C3" s="218"/>
      <c r="D3" s="218"/>
      <c r="E3" s="218"/>
      <c r="F3" s="218"/>
      <c r="G3" s="218"/>
    </row>
    <row r="4" spans="1:7" s="20" customFormat="1" ht="15" customHeight="1" x14ac:dyDescent="0.3">
      <c r="A4" s="35"/>
      <c r="B4" s="36"/>
      <c r="C4" s="37"/>
      <c r="D4" s="35"/>
      <c r="E4" s="35"/>
      <c r="F4" s="35"/>
      <c r="G4" s="35"/>
    </row>
    <row r="5" spans="1:7" ht="24" customHeight="1" x14ac:dyDescent="0.3">
      <c r="A5" s="13"/>
      <c r="B5" s="15" t="s">
        <v>68</v>
      </c>
      <c r="C5" s="219"/>
      <c r="D5" s="220"/>
      <c r="E5" s="1"/>
      <c r="F5" s="1"/>
      <c r="G5" s="1"/>
    </row>
    <row r="6" spans="1:7" ht="24" customHeight="1" x14ac:dyDescent="0.3">
      <c r="A6" s="13"/>
      <c r="B6" s="16" t="s">
        <v>12</v>
      </c>
      <c r="C6" s="224"/>
      <c r="D6" s="224"/>
      <c r="E6" s="224"/>
      <c r="F6" s="224"/>
      <c r="G6" s="224"/>
    </row>
    <row r="7" spans="1:7" s="20" customFormat="1" ht="15" customHeight="1" x14ac:dyDescent="0.3">
      <c r="E7" s="38"/>
      <c r="F7" s="39"/>
    </row>
    <row r="8" spans="1:7" s="20" customFormat="1" ht="15" customHeight="1" x14ac:dyDescent="0.25">
      <c r="E8" s="38"/>
      <c r="F8" s="39"/>
    </row>
    <row r="9" spans="1:7" s="20" customFormat="1" ht="15" customHeight="1" x14ac:dyDescent="0.25">
      <c r="E9" s="38"/>
      <c r="F9" s="39"/>
    </row>
    <row r="10" spans="1:7" s="13" customFormat="1" ht="21" x14ac:dyDescent="0.3">
      <c r="A10" s="11" t="s">
        <v>211</v>
      </c>
      <c r="B10" s="69"/>
      <c r="C10" s="69"/>
      <c r="D10" s="12"/>
      <c r="E10" s="12"/>
      <c r="F10" s="12"/>
      <c r="G10" s="12"/>
    </row>
    <row r="11" spans="1:7" s="20" customFormat="1" ht="15" customHeight="1" x14ac:dyDescent="0.25">
      <c r="E11" s="38"/>
      <c r="F11" s="39"/>
    </row>
    <row r="12" spans="1:7" s="13" customFormat="1" ht="31.2" x14ac:dyDescent="0.3">
      <c r="A12" s="90" t="s">
        <v>39</v>
      </c>
      <c r="B12" s="24" t="s">
        <v>7</v>
      </c>
      <c r="C12" s="90" t="s">
        <v>3</v>
      </c>
      <c r="D12" s="90" t="s">
        <v>4</v>
      </c>
      <c r="E12" s="25" t="s">
        <v>5</v>
      </c>
      <c r="F12" s="26" t="s">
        <v>9</v>
      </c>
      <c r="G12" s="26" t="s">
        <v>48</v>
      </c>
    </row>
    <row r="13" spans="1:7" s="13" customFormat="1" ht="15.75" x14ac:dyDescent="0.25">
      <c r="A13" s="24">
        <v>1</v>
      </c>
      <c r="B13" s="24">
        <v>2</v>
      </c>
      <c r="C13" s="90">
        <v>3</v>
      </c>
      <c r="D13" s="90">
        <v>4</v>
      </c>
      <c r="E13" s="24">
        <v>5</v>
      </c>
      <c r="F13" s="24">
        <v>6</v>
      </c>
      <c r="G13" s="24">
        <v>7</v>
      </c>
    </row>
    <row r="14" spans="1:7" s="70" customFormat="1" ht="18" customHeight="1" x14ac:dyDescent="0.3">
      <c r="A14" s="32" t="s">
        <v>1</v>
      </c>
      <c r="B14" s="208" t="s">
        <v>23</v>
      </c>
      <c r="C14" s="214"/>
      <c r="D14" s="215"/>
      <c r="E14" s="214"/>
      <c r="F14" s="214"/>
      <c r="G14" s="216"/>
    </row>
    <row r="15" spans="1:7" s="13" customFormat="1" ht="66" customHeight="1" x14ac:dyDescent="0.3">
      <c r="A15" s="27">
        <v>1</v>
      </c>
      <c r="B15" s="83" t="s">
        <v>97</v>
      </c>
      <c r="C15" s="192" t="s">
        <v>33</v>
      </c>
      <c r="D15" s="185" t="s">
        <v>21</v>
      </c>
      <c r="E15" s="75">
        <v>723674</v>
      </c>
      <c r="F15" s="28"/>
      <c r="G15" s="29">
        <f t="shared" ref="G15:G23" si="0">ROUND(E15*F15/1000,2)</f>
        <v>0</v>
      </c>
    </row>
    <row r="16" spans="1:7" s="13" customFormat="1" ht="33" customHeight="1" x14ac:dyDescent="0.3">
      <c r="A16" s="27">
        <v>2</v>
      </c>
      <c r="B16" s="89" t="s">
        <v>98</v>
      </c>
      <c r="C16" s="193"/>
      <c r="D16" s="189"/>
      <c r="E16" s="75">
        <v>15000</v>
      </c>
      <c r="F16" s="28"/>
      <c r="G16" s="29">
        <f t="shared" si="0"/>
        <v>0</v>
      </c>
    </row>
    <row r="17" spans="1:7" s="13" customFormat="1" ht="33" customHeight="1" x14ac:dyDescent="0.3">
      <c r="A17" s="27">
        <v>3</v>
      </c>
      <c r="B17" s="83" t="s">
        <v>34</v>
      </c>
      <c r="C17" s="193"/>
      <c r="D17" s="186"/>
      <c r="E17" s="75">
        <v>419228</v>
      </c>
      <c r="F17" s="28"/>
      <c r="G17" s="29">
        <f t="shared" si="0"/>
        <v>0</v>
      </c>
    </row>
    <row r="18" spans="1:7" s="13" customFormat="1" ht="33" customHeight="1" x14ac:dyDescent="0.3">
      <c r="A18" s="27">
        <v>4</v>
      </c>
      <c r="B18" s="83" t="s">
        <v>10</v>
      </c>
      <c r="C18" s="186"/>
      <c r="D18" s="87" t="s">
        <v>35</v>
      </c>
      <c r="E18" s="76">
        <v>9454</v>
      </c>
      <c r="F18" s="28"/>
      <c r="G18" s="29">
        <f t="shared" si="0"/>
        <v>0</v>
      </c>
    </row>
    <row r="19" spans="1:7" s="13" customFormat="1" ht="33" customHeight="1" x14ac:dyDescent="0.3">
      <c r="A19" s="27">
        <v>5</v>
      </c>
      <c r="B19" s="86" t="s">
        <v>53</v>
      </c>
      <c r="C19" s="192" t="s">
        <v>64</v>
      </c>
      <c r="D19" s="185" t="s">
        <v>11</v>
      </c>
      <c r="E19" s="77">
        <v>5000</v>
      </c>
      <c r="F19" s="28"/>
      <c r="G19" s="29">
        <f t="shared" si="0"/>
        <v>0</v>
      </c>
    </row>
    <row r="20" spans="1:7" s="13" customFormat="1" ht="33" customHeight="1" x14ac:dyDescent="0.3">
      <c r="A20" s="27">
        <v>6</v>
      </c>
      <c r="B20" s="83" t="s">
        <v>34</v>
      </c>
      <c r="C20" s="193"/>
      <c r="D20" s="189"/>
      <c r="E20" s="77">
        <v>5000</v>
      </c>
      <c r="F20" s="28"/>
      <c r="G20" s="29">
        <f t="shared" si="0"/>
        <v>0</v>
      </c>
    </row>
    <row r="21" spans="1:7" s="13" customFormat="1" ht="46.8" x14ac:dyDescent="0.3">
      <c r="A21" s="27">
        <v>7</v>
      </c>
      <c r="B21" s="30" t="s">
        <v>98</v>
      </c>
      <c r="C21" s="88" t="s">
        <v>83</v>
      </c>
      <c r="D21" s="189"/>
      <c r="E21" s="77">
        <v>15000</v>
      </c>
      <c r="F21" s="28"/>
      <c r="G21" s="29">
        <f t="shared" si="0"/>
        <v>0</v>
      </c>
    </row>
    <row r="22" spans="1:7" s="20" customFormat="1" ht="33" customHeight="1" x14ac:dyDescent="0.3">
      <c r="A22" s="27">
        <v>8</v>
      </c>
      <c r="B22" s="86" t="s">
        <v>99</v>
      </c>
      <c r="C22" s="88" t="s">
        <v>84</v>
      </c>
      <c r="D22" s="189"/>
      <c r="E22" s="78">
        <v>2000</v>
      </c>
      <c r="F22" s="28"/>
      <c r="G22" s="72">
        <f t="shared" si="0"/>
        <v>0</v>
      </c>
    </row>
    <row r="23" spans="1:7" s="20" customFormat="1" ht="33" customHeight="1" x14ac:dyDescent="0.3">
      <c r="A23" s="27">
        <v>9</v>
      </c>
      <c r="B23" s="86" t="s">
        <v>99</v>
      </c>
      <c r="C23" s="88" t="s">
        <v>114</v>
      </c>
      <c r="D23" s="190"/>
      <c r="E23" s="78">
        <v>1500</v>
      </c>
      <c r="F23" s="28"/>
      <c r="G23" s="72">
        <f t="shared" si="0"/>
        <v>0</v>
      </c>
    </row>
    <row r="24" spans="1:7" s="70" customFormat="1" ht="18" customHeight="1" x14ac:dyDescent="0.3">
      <c r="A24" s="32" t="s">
        <v>2</v>
      </c>
      <c r="B24" s="187" t="s">
        <v>8</v>
      </c>
      <c r="C24" s="188"/>
      <c r="D24" s="188"/>
      <c r="E24" s="188"/>
      <c r="F24" s="188"/>
      <c r="G24" s="188"/>
    </row>
    <row r="25" spans="1:7" s="13" customFormat="1" ht="33" customHeight="1" x14ac:dyDescent="0.3">
      <c r="A25" s="27">
        <v>1</v>
      </c>
      <c r="B25" s="83" t="s">
        <v>54</v>
      </c>
      <c r="C25" s="185" t="s">
        <v>58</v>
      </c>
      <c r="D25" s="185" t="s">
        <v>11</v>
      </c>
      <c r="E25" s="76">
        <v>5000</v>
      </c>
      <c r="F25" s="28"/>
      <c r="G25" s="29">
        <f>ROUND(E25*F25/1000,2)</f>
        <v>0</v>
      </c>
    </row>
    <row r="26" spans="1:7" s="13" customFormat="1" ht="33" customHeight="1" x14ac:dyDescent="0.3">
      <c r="A26" s="27">
        <v>2</v>
      </c>
      <c r="B26" s="83" t="s">
        <v>10</v>
      </c>
      <c r="C26" s="189"/>
      <c r="D26" s="189"/>
      <c r="E26" s="76">
        <v>1000</v>
      </c>
      <c r="F26" s="28"/>
      <c r="G26" s="29">
        <f>ROUND(E26*F26/1000,2)</f>
        <v>0</v>
      </c>
    </row>
    <row r="27" spans="1:7" s="13" customFormat="1" ht="33" customHeight="1" x14ac:dyDescent="0.3">
      <c r="A27" s="27">
        <v>3</v>
      </c>
      <c r="B27" s="83" t="s">
        <v>59</v>
      </c>
      <c r="C27" s="186"/>
      <c r="D27" s="189"/>
      <c r="E27" s="79">
        <v>2000</v>
      </c>
      <c r="F27" s="31"/>
      <c r="G27" s="29">
        <f t="shared" ref="G27" si="1">ROUND(E27*F27/1000,2)</f>
        <v>0</v>
      </c>
    </row>
    <row r="28" spans="1:7" s="13" customFormat="1" ht="33" customHeight="1" x14ac:dyDescent="0.3">
      <c r="A28" s="27">
        <v>4</v>
      </c>
      <c r="B28" s="83" t="s">
        <v>57</v>
      </c>
      <c r="C28" s="33" t="s">
        <v>63</v>
      </c>
      <c r="D28" s="186"/>
      <c r="E28" s="80">
        <v>2000</v>
      </c>
      <c r="F28" s="31"/>
      <c r="G28" s="29">
        <f t="shared" ref="G28" si="2">ROUND(E28*F28/1000,2)</f>
        <v>0</v>
      </c>
    </row>
    <row r="29" spans="1:7" s="70" customFormat="1" ht="18" customHeight="1" x14ac:dyDescent="0.3">
      <c r="A29" s="32" t="s">
        <v>32</v>
      </c>
      <c r="B29" s="208" t="s">
        <v>24</v>
      </c>
      <c r="C29" s="221"/>
      <c r="D29" s="222"/>
      <c r="E29" s="222"/>
      <c r="F29" s="222"/>
      <c r="G29" s="223"/>
    </row>
    <row r="30" spans="1:7" s="20" customFormat="1" ht="33" customHeight="1" x14ac:dyDescent="0.3">
      <c r="A30" s="27">
        <v>1</v>
      </c>
      <c r="B30" s="84" t="s">
        <v>98</v>
      </c>
      <c r="C30" s="185" t="s">
        <v>13</v>
      </c>
      <c r="D30" s="225" t="s">
        <v>21</v>
      </c>
      <c r="E30" s="79">
        <v>15000</v>
      </c>
      <c r="F30" s="31"/>
      <c r="G30" s="29">
        <f>ROUND(E30*F30/1000,2)</f>
        <v>0</v>
      </c>
    </row>
    <row r="31" spans="1:7" s="20" customFormat="1" ht="33" customHeight="1" x14ac:dyDescent="0.3">
      <c r="A31" s="27">
        <v>2</v>
      </c>
      <c r="B31" s="84" t="s">
        <v>100</v>
      </c>
      <c r="C31" s="190"/>
      <c r="D31" s="226"/>
      <c r="E31" s="79">
        <v>13500</v>
      </c>
      <c r="F31" s="31"/>
      <c r="G31" s="29">
        <f>ROUND(E31*F31/1000,2)</f>
        <v>0</v>
      </c>
    </row>
    <row r="32" spans="1:7" s="20" customFormat="1" ht="132" customHeight="1" x14ac:dyDescent="0.3">
      <c r="A32" s="27">
        <v>3</v>
      </c>
      <c r="B32" s="82" t="s">
        <v>100</v>
      </c>
      <c r="C32" s="85" t="s">
        <v>101</v>
      </c>
      <c r="D32" s="190"/>
      <c r="E32" s="79">
        <v>13500</v>
      </c>
      <c r="F32" s="31"/>
      <c r="G32" s="29">
        <f>ROUND(E32*F32/1000,2)</f>
        <v>0</v>
      </c>
    </row>
    <row r="33" spans="1:7" s="20" customFormat="1" ht="15" customHeight="1" x14ac:dyDescent="0.3"/>
    <row r="34" spans="1:7" s="13" customFormat="1" ht="21" x14ac:dyDescent="0.3">
      <c r="A34" s="11" t="s">
        <v>102</v>
      </c>
      <c r="B34" s="12"/>
      <c r="C34" s="12"/>
      <c r="D34" s="12"/>
      <c r="E34" s="12"/>
      <c r="F34" s="12"/>
      <c r="G34" s="12"/>
    </row>
    <row r="35" spans="1:7" s="20" customFormat="1" ht="15" customHeight="1" x14ac:dyDescent="0.3"/>
    <row r="36" spans="1:7" s="20" customFormat="1" ht="31.2" x14ac:dyDescent="0.3">
      <c r="A36" s="90" t="s">
        <v>39</v>
      </c>
      <c r="B36" s="24" t="s">
        <v>7</v>
      </c>
      <c r="C36" s="90" t="s">
        <v>3</v>
      </c>
      <c r="D36" s="90" t="s">
        <v>4</v>
      </c>
      <c r="E36" s="25" t="s">
        <v>5</v>
      </c>
      <c r="F36" s="26" t="s">
        <v>9</v>
      </c>
      <c r="G36" s="26" t="s">
        <v>48</v>
      </c>
    </row>
    <row r="37" spans="1:7" s="20" customFormat="1" ht="15.6" x14ac:dyDescent="0.3">
      <c r="A37" s="24">
        <v>1</v>
      </c>
      <c r="B37" s="24">
        <v>2</v>
      </c>
      <c r="C37" s="90">
        <v>3</v>
      </c>
      <c r="D37" s="90">
        <v>4</v>
      </c>
      <c r="E37" s="24">
        <v>5</v>
      </c>
      <c r="F37" s="24">
        <v>6</v>
      </c>
      <c r="G37" s="24">
        <v>7</v>
      </c>
    </row>
    <row r="38" spans="1:7" s="71" customFormat="1" ht="18" customHeight="1" x14ac:dyDescent="0.3">
      <c r="A38" s="32" t="s">
        <v>1</v>
      </c>
      <c r="B38" s="208" t="s">
        <v>23</v>
      </c>
      <c r="C38" s="214"/>
      <c r="D38" s="215"/>
      <c r="E38" s="214"/>
      <c r="F38" s="214"/>
      <c r="G38" s="216"/>
    </row>
    <row r="39" spans="1:7" s="20" customFormat="1" ht="66" customHeight="1" x14ac:dyDescent="0.3">
      <c r="A39" s="27">
        <v>1</v>
      </c>
      <c r="B39" s="83" t="s">
        <v>55</v>
      </c>
      <c r="C39" s="192" t="s">
        <v>33</v>
      </c>
      <c r="D39" s="185" t="s">
        <v>21</v>
      </c>
      <c r="E39" s="75">
        <v>129827</v>
      </c>
      <c r="F39" s="28"/>
      <c r="G39" s="29">
        <f t="shared" ref="G39:G42" si="3">ROUND(E39*F39/1000,2)</f>
        <v>0</v>
      </c>
    </row>
    <row r="40" spans="1:7" s="20" customFormat="1" ht="33" customHeight="1" x14ac:dyDescent="0.3">
      <c r="A40" s="27">
        <v>2</v>
      </c>
      <c r="B40" s="89" t="s">
        <v>60</v>
      </c>
      <c r="C40" s="193"/>
      <c r="D40" s="186"/>
      <c r="E40" s="75">
        <v>2500</v>
      </c>
      <c r="F40" s="28"/>
      <c r="G40" s="29">
        <f t="shared" si="3"/>
        <v>0</v>
      </c>
    </row>
    <row r="41" spans="1:7" s="20" customFormat="1" ht="33" customHeight="1" x14ac:dyDescent="0.3">
      <c r="A41" s="27">
        <v>3</v>
      </c>
      <c r="B41" s="83" t="s">
        <v>56</v>
      </c>
      <c r="C41" s="185" t="s">
        <v>64</v>
      </c>
      <c r="D41" s="186" t="s">
        <v>11</v>
      </c>
      <c r="E41" s="80">
        <v>2000</v>
      </c>
      <c r="F41" s="31"/>
      <c r="G41" s="29">
        <f t="shared" si="3"/>
        <v>0</v>
      </c>
    </row>
    <row r="42" spans="1:7" s="20" customFormat="1" ht="33" customHeight="1" x14ac:dyDescent="0.3">
      <c r="A42" s="27">
        <v>4</v>
      </c>
      <c r="B42" s="89" t="s">
        <v>60</v>
      </c>
      <c r="C42" s="186"/>
      <c r="D42" s="213"/>
      <c r="E42" s="80">
        <v>2000</v>
      </c>
      <c r="F42" s="31"/>
      <c r="G42" s="29">
        <f t="shared" si="3"/>
        <v>0</v>
      </c>
    </row>
    <row r="43" spans="1:7" s="20" customFormat="1" ht="15" customHeight="1" x14ac:dyDescent="0.3"/>
    <row r="44" spans="1:7" s="13" customFormat="1" ht="21" x14ac:dyDescent="0.3">
      <c r="A44" s="11" t="s">
        <v>103</v>
      </c>
      <c r="B44" s="12"/>
      <c r="C44" s="12"/>
      <c r="D44" s="12"/>
      <c r="E44" s="12"/>
      <c r="F44" s="12"/>
      <c r="G44" s="12"/>
    </row>
    <row r="45" spans="1:7" s="20" customFormat="1" ht="15" customHeight="1" x14ac:dyDescent="0.3"/>
    <row r="46" spans="1:7" s="13" customFormat="1" ht="31.2" x14ac:dyDescent="0.3">
      <c r="A46" s="90" t="s">
        <v>39</v>
      </c>
      <c r="B46" s="24" t="s">
        <v>7</v>
      </c>
      <c r="C46" s="90" t="s">
        <v>3</v>
      </c>
      <c r="D46" s="90" t="s">
        <v>4</v>
      </c>
      <c r="E46" s="25" t="s">
        <v>5</v>
      </c>
      <c r="F46" s="26" t="s">
        <v>9</v>
      </c>
      <c r="G46" s="26" t="s">
        <v>48</v>
      </c>
    </row>
    <row r="47" spans="1:7" s="13" customFormat="1" ht="15.6" x14ac:dyDescent="0.3">
      <c r="A47" s="24">
        <v>1</v>
      </c>
      <c r="B47" s="24">
        <v>2</v>
      </c>
      <c r="C47" s="90">
        <v>3</v>
      </c>
      <c r="D47" s="90">
        <v>4</v>
      </c>
      <c r="E47" s="24">
        <v>5</v>
      </c>
      <c r="F47" s="24">
        <v>6</v>
      </c>
      <c r="G47" s="24">
        <v>7</v>
      </c>
    </row>
    <row r="48" spans="1:7" s="70" customFormat="1" ht="18" customHeight="1" x14ac:dyDescent="0.3">
      <c r="A48" s="32" t="s">
        <v>1</v>
      </c>
      <c r="B48" s="208" t="s">
        <v>23</v>
      </c>
      <c r="C48" s="214"/>
      <c r="D48" s="215"/>
      <c r="E48" s="214"/>
      <c r="F48" s="214"/>
      <c r="G48" s="216"/>
    </row>
    <row r="49" spans="1:7" s="13" customFormat="1" ht="66" customHeight="1" x14ac:dyDescent="0.3">
      <c r="A49" s="27">
        <v>1</v>
      </c>
      <c r="B49" s="83" t="s">
        <v>104</v>
      </c>
      <c r="C49" s="192" t="s">
        <v>33</v>
      </c>
      <c r="D49" s="185" t="s">
        <v>21</v>
      </c>
      <c r="E49" s="75">
        <v>604252</v>
      </c>
      <c r="F49" s="28"/>
      <c r="G49" s="29">
        <f t="shared" ref="G49:G56" si="4">ROUND(E49*F49/1000,2)</f>
        <v>0</v>
      </c>
    </row>
    <row r="50" spans="1:7" s="13" customFormat="1" ht="33" customHeight="1" x14ac:dyDescent="0.3">
      <c r="A50" s="27">
        <v>3</v>
      </c>
      <c r="B50" s="83" t="s">
        <v>34</v>
      </c>
      <c r="C50" s="193"/>
      <c r="D50" s="186"/>
      <c r="E50" s="75">
        <v>31297</v>
      </c>
      <c r="F50" s="28"/>
      <c r="G50" s="29">
        <f t="shared" si="4"/>
        <v>0</v>
      </c>
    </row>
    <row r="51" spans="1:7" s="13" customFormat="1" ht="33" customHeight="1" x14ac:dyDescent="0.3">
      <c r="A51" s="27">
        <v>4</v>
      </c>
      <c r="B51" s="83" t="s">
        <v>10</v>
      </c>
      <c r="C51" s="186"/>
      <c r="D51" s="87" t="s">
        <v>35</v>
      </c>
      <c r="E51" s="76">
        <v>20473</v>
      </c>
      <c r="F51" s="28"/>
      <c r="G51" s="29">
        <f t="shared" si="4"/>
        <v>0</v>
      </c>
    </row>
    <row r="52" spans="1:7" s="13" customFormat="1" ht="33" customHeight="1" x14ac:dyDescent="0.3">
      <c r="A52" s="27">
        <v>5</v>
      </c>
      <c r="B52" s="86" t="s">
        <v>56</v>
      </c>
      <c r="C52" s="185" t="s">
        <v>64</v>
      </c>
      <c r="D52" s="185" t="s">
        <v>11</v>
      </c>
      <c r="E52" s="77">
        <v>3000</v>
      </c>
      <c r="F52" s="28"/>
      <c r="G52" s="29">
        <f t="shared" si="4"/>
        <v>0</v>
      </c>
    </row>
    <row r="53" spans="1:7" s="13" customFormat="1" ht="33" customHeight="1" x14ac:dyDescent="0.3">
      <c r="A53" s="27">
        <v>6</v>
      </c>
      <c r="B53" s="83" t="s">
        <v>34</v>
      </c>
      <c r="C53" s="189"/>
      <c r="D53" s="189"/>
      <c r="E53" s="77">
        <v>3000</v>
      </c>
      <c r="F53" s="28"/>
      <c r="G53" s="29">
        <f t="shared" si="4"/>
        <v>0</v>
      </c>
    </row>
    <row r="54" spans="1:7" s="13" customFormat="1" ht="33" customHeight="1" x14ac:dyDescent="0.3">
      <c r="A54" s="27">
        <v>7</v>
      </c>
      <c r="B54" s="30" t="s">
        <v>10</v>
      </c>
      <c r="C54" s="190"/>
      <c r="D54" s="189"/>
      <c r="E54" s="77">
        <v>3000</v>
      </c>
      <c r="F54" s="28"/>
      <c r="G54" s="29">
        <f t="shared" si="4"/>
        <v>0</v>
      </c>
    </row>
    <row r="55" spans="1:7" s="20" customFormat="1" ht="33" customHeight="1" x14ac:dyDescent="0.3">
      <c r="A55" s="27">
        <v>8</v>
      </c>
      <c r="B55" s="86" t="s">
        <v>99</v>
      </c>
      <c r="C55" s="88" t="s">
        <v>84</v>
      </c>
      <c r="D55" s="189"/>
      <c r="E55" s="78">
        <v>2000</v>
      </c>
      <c r="F55" s="28"/>
      <c r="G55" s="72">
        <f t="shared" si="4"/>
        <v>0</v>
      </c>
    </row>
    <row r="56" spans="1:7" s="20" customFormat="1" ht="33" customHeight="1" x14ac:dyDescent="0.3">
      <c r="A56" s="27">
        <v>9</v>
      </c>
      <c r="B56" s="86" t="s">
        <v>99</v>
      </c>
      <c r="C56" s="88" t="s">
        <v>114</v>
      </c>
      <c r="D56" s="190"/>
      <c r="E56" s="78">
        <v>1500</v>
      </c>
      <c r="F56" s="28"/>
      <c r="G56" s="72">
        <f t="shared" si="4"/>
        <v>0</v>
      </c>
    </row>
    <row r="57" spans="1:7" s="70" customFormat="1" ht="18" customHeight="1" x14ac:dyDescent="0.3">
      <c r="A57" s="32" t="s">
        <v>2</v>
      </c>
      <c r="B57" s="187" t="s">
        <v>8</v>
      </c>
      <c r="C57" s="188"/>
      <c r="D57" s="188"/>
      <c r="E57" s="188"/>
      <c r="F57" s="188"/>
      <c r="G57" s="188"/>
    </row>
    <row r="58" spans="1:7" s="13" customFormat="1" ht="33" customHeight="1" x14ac:dyDescent="0.3">
      <c r="A58" s="27">
        <v>1</v>
      </c>
      <c r="B58" s="83" t="s">
        <v>105</v>
      </c>
      <c r="C58" s="185" t="s">
        <v>58</v>
      </c>
      <c r="D58" s="185" t="s">
        <v>11</v>
      </c>
      <c r="E58" s="76">
        <v>3000</v>
      </c>
      <c r="F58" s="28"/>
      <c r="G58" s="29">
        <f>ROUND(E58*F58/1000,2)</f>
        <v>0</v>
      </c>
    </row>
    <row r="59" spans="1:7" s="13" customFormat="1" ht="33" customHeight="1" x14ac:dyDescent="0.3">
      <c r="A59" s="27">
        <v>2</v>
      </c>
      <c r="B59" s="83" t="s">
        <v>10</v>
      </c>
      <c r="C59" s="191"/>
      <c r="D59" s="189"/>
      <c r="E59" s="76">
        <v>2000</v>
      </c>
      <c r="F59" s="28"/>
      <c r="G59" s="29">
        <f>ROUND(E59*F59/1000,2)</f>
        <v>0</v>
      </c>
    </row>
    <row r="60" spans="1:7" s="13" customFormat="1" ht="33" customHeight="1" x14ac:dyDescent="0.3">
      <c r="A60" s="27">
        <v>3</v>
      </c>
      <c r="B60" s="83" t="s">
        <v>106</v>
      </c>
      <c r="C60" s="191"/>
      <c r="D60" s="189"/>
      <c r="E60" s="76">
        <v>3000</v>
      </c>
      <c r="F60" s="28"/>
      <c r="G60" s="29">
        <f>ROUND(E60*F60/1000,2)</f>
        <v>0</v>
      </c>
    </row>
    <row r="61" spans="1:7" s="13" customFormat="1" ht="33" customHeight="1" x14ac:dyDescent="0.3">
      <c r="A61" s="27">
        <v>4</v>
      </c>
      <c r="B61" s="83" t="s">
        <v>107</v>
      </c>
      <c r="C61" s="190"/>
      <c r="D61" s="189"/>
      <c r="E61" s="76">
        <v>3000</v>
      </c>
      <c r="F61" s="28"/>
      <c r="G61" s="29">
        <f>ROUND(E61*F61/1000,2)</f>
        <v>0</v>
      </c>
    </row>
    <row r="62" spans="1:7" s="13" customFormat="1" ht="33" customHeight="1" x14ac:dyDescent="0.3">
      <c r="A62" s="27">
        <v>5</v>
      </c>
      <c r="B62" s="83" t="s">
        <v>108</v>
      </c>
      <c r="C62" s="83" t="s">
        <v>109</v>
      </c>
      <c r="D62" s="189"/>
      <c r="E62" s="76">
        <v>3000</v>
      </c>
      <c r="F62" s="28"/>
      <c r="G62" s="29">
        <f>ROUND(E62*F62/1000,2)</f>
        <v>0</v>
      </c>
    </row>
    <row r="63" spans="1:7" s="13" customFormat="1" ht="33" customHeight="1" x14ac:dyDescent="0.3">
      <c r="A63" s="27">
        <v>6</v>
      </c>
      <c r="B63" s="83" t="s">
        <v>59</v>
      </c>
      <c r="C63" s="89" t="s">
        <v>58</v>
      </c>
      <c r="D63" s="189"/>
      <c r="E63" s="79">
        <v>2000</v>
      </c>
      <c r="F63" s="31"/>
      <c r="G63" s="29">
        <f t="shared" ref="G63:G64" si="5">ROUND(E63*F63/1000,2)</f>
        <v>0</v>
      </c>
    </row>
    <row r="64" spans="1:7" s="13" customFormat="1" ht="33" customHeight="1" x14ac:dyDescent="0.3">
      <c r="A64" s="27">
        <v>7</v>
      </c>
      <c r="B64" s="83" t="s">
        <v>57</v>
      </c>
      <c r="C64" s="33" t="s">
        <v>63</v>
      </c>
      <c r="D64" s="186"/>
      <c r="E64" s="80">
        <v>2000</v>
      </c>
      <c r="F64" s="31"/>
      <c r="G64" s="29">
        <f t="shared" si="5"/>
        <v>0</v>
      </c>
    </row>
    <row r="65" spans="1:7" s="20" customFormat="1" ht="15" customHeight="1" x14ac:dyDescent="0.3"/>
    <row r="66" spans="1:7" s="13" customFormat="1" ht="15" customHeight="1" x14ac:dyDescent="0.3"/>
    <row r="67" spans="1:7" s="13" customFormat="1" ht="21" x14ac:dyDescent="0.3">
      <c r="A67" s="11" t="s">
        <v>110</v>
      </c>
      <c r="B67" s="12"/>
      <c r="C67" s="12"/>
      <c r="D67" s="12"/>
      <c r="E67" s="12"/>
      <c r="F67" s="12"/>
      <c r="G67" s="12"/>
    </row>
    <row r="68" spans="1:7" s="43" customFormat="1" ht="15" customHeight="1" x14ac:dyDescent="0.3">
      <c r="A68" s="42"/>
    </row>
    <row r="69" spans="1:7" s="20" customFormat="1" ht="31.2" x14ac:dyDescent="0.3">
      <c r="A69" s="90" t="s">
        <v>39</v>
      </c>
      <c r="B69" s="24" t="s">
        <v>7</v>
      </c>
      <c r="C69" s="90" t="s">
        <v>3</v>
      </c>
      <c r="D69" s="90" t="s">
        <v>4</v>
      </c>
      <c r="E69" s="25" t="s">
        <v>5</v>
      </c>
      <c r="F69" s="26" t="s">
        <v>9</v>
      </c>
      <c r="G69" s="26" t="s">
        <v>48</v>
      </c>
    </row>
    <row r="70" spans="1:7" s="20" customFormat="1" ht="15.6" x14ac:dyDescent="0.3">
      <c r="A70" s="24">
        <v>1</v>
      </c>
      <c r="B70" s="24">
        <v>2</v>
      </c>
      <c r="C70" s="90">
        <v>3</v>
      </c>
      <c r="D70" s="90">
        <v>4</v>
      </c>
      <c r="E70" s="24">
        <v>5</v>
      </c>
      <c r="F70" s="24">
        <v>6</v>
      </c>
      <c r="G70" s="24">
        <v>7</v>
      </c>
    </row>
    <row r="71" spans="1:7" s="71" customFormat="1" ht="18" customHeight="1" x14ac:dyDescent="0.3">
      <c r="A71" s="32" t="s">
        <v>1</v>
      </c>
      <c r="B71" s="208" t="s">
        <v>15</v>
      </c>
      <c r="C71" s="209"/>
      <c r="D71" s="209"/>
      <c r="E71" s="209"/>
      <c r="F71" s="209"/>
      <c r="G71" s="210"/>
    </row>
    <row r="72" spans="1:7" s="20" customFormat="1" ht="66" customHeight="1" x14ac:dyDescent="0.3">
      <c r="A72" s="27">
        <v>1</v>
      </c>
      <c r="B72" s="83" t="s">
        <v>88</v>
      </c>
      <c r="C72" s="83" t="s">
        <v>52</v>
      </c>
      <c r="D72" s="44" t="s">
        <v>11</v>
      </c>
      <c r="E72" s="81">
        <v>3000</v>
      </c>
      <c r="F72" s="31"/>
      <c r="G72" s="29">
        <f>ROUND(E72*F72/1000,2)</f>
        <v>0</v>
      </c>
    </row>
    <row r="73" spans="1:7" s="20" customFormat="1" ht="15" customHeight="1" x14ac:dyDescent="0.3"/>
    <row r="74" spans="1:7" s="20" customFormat="1" ht="15" customHeight="1" x14ac:dyDescent="0.3"/>
    <row r="75" spans="1:7" s="20" customFormat="1" ht="15" customHeight="1" x14ac:dyDescent="0.3"/>
    <row r="76" spans="1:7" s="14" customFormat="1" ht="21" x14ac:dyDescent="0.3">
      <c r="A76" s="11" t="s">
        <v>62</v>
      </c>
      <c r="B76" s="12"/>
      <c r="C76" s="12"/>
      <c r="D76" s="12"/>
      <c r="E76" s="12"/>
      <c r="F76" s="12"/>
      <c r="G76" s="12"/>
    </row>
    <row r="77" spans="1:7" s="45" customFormat="1" ht="15" customHeight="1" x14ac:dyDescent="0.3">
      <c r="A77" s="20"/>
      <c r="B77" s="20"/>
      <c r="C77" s="20"/>
      <c r="D77" s="20"/>
      <c r="E77" s="20"/>
      <c r="F77" s="20"/>
      <c r="G77" s="20"/>
    </row>
    <row r="78" spans="1:7" s="45" customFormat="1" ht="57" customHeight="1" x14ac:dyDescent="0.3">
      <c r="A78" s="90" t="s">
        <v>39</v>
      </c>
      <c r="B78" s="24" t="s">
        <v>7</v>
      </c>
      <c r="C78" s="90" t="s">
        <v>50</v>
      </c>
      <c r="D78" s="25" t="s">
        <v>5</v>
      </c>
      <c r="E78" s="25" t="s">
        <v>66</v>
      </c>
      <c r="F78" s="26" t="s">
        <v>51</v>
      </c>
      <c r="G78" s="26" t="s">
        <v>48</v>
      </c>
    </row>
    <row r="79" spans="1:7" s="45" customFormat="1" ht="15" customHeight="1" x14ac:dyDescent="0.3">
      <c r="A79" s="24">
        <v>1</v>
      </c>
      <c r="B79" s="24">
        <v>2</v>
      </c>
      <c r="C79" s="90">
        <v>3</v>
      </c>
      <c r="D79" s="24">
        <v>4</v>
      </c>
      <c r="E79" s="24">
        <v>5</v>
      </c>
      <c r="F79" s="24">
        <v>6</v>
      </c>
      <c r="G79" s="24">
        <v>7</v>
      </c>
    </row>
    <row r="80" spans="1:7" s="45" customFormat="1" ht="18" customHeight="1" x14ac:dyDescent="0.3">
      <c r="A80" s="32" t="s">
        <v>1</v>
      </c>
      <c r="B80" s="208" t="s">
        <v>111</v>
      </c>
      <c r="C80" s="211"/>
      <c r="D80" s="211"/>
      <c r="E80" s="211"/>
      <c r="F80" s="211"/>
      <c r="G80" s="212"/>
    </row>
    <row r="81" spans="1:7" s="45" customFormat="1" ht="66" customHeight="1" x14ac:dyDescent="0.3">
      <c r="A81" s="27">
        <v>1</v>
      </c>
      <c r="B81" s="83" t="s">
        <v>61</v>
      </c>
      <c r="C81" s="52">
        <v>42</v>
      </c>
      <c r="D81" s="44" t="s">
        <v>65</v>
      </c>
      <c r="E81" s="44" t="s">
        <v>67</v>
      </c>
      <c r="F81" s="104"/>
      <c r="G81" s="29">
        <f>C81*F81</f>
        <v>0</v>
      </c>
    </row>
    <row r="82" spans="1:7" s="45" customFormat="1" ht="66" customHeight="1" x14ac:dyDescent="0.3">
      <c r="A82" s="27">
        <v>2</v>
      </c>
      <c r="B82" s="83" t="s">
        <v>112</v>
      </c>
      <c r="C82" s="52">
        <v>1</v>
      </c>
      <c r="D82" s="44" t="s">
        <v>82</v>
      </c>
      <c r="E82" s="44" t="s">
        <v>67</v>
      </c>
      <c r="F82" s="104"/>
      <c r="G82" s="29">
        <f>C82*F82</f>
        <v>0</v>
      </c>
    </row>
    <row r="83" spans="1:7" s="45" customFormat="1" ht="66" customHeight="1" x14ac:dyDescent="0.3">
      <c r="A83" s="27">
        <v>3</v>
      </c>
      <c r="B83" s="83" t="s">
        <v>115</v>
      </c>
      <c r="C83" s="52">
        <v>3</v>
      </c>
      <c r="D83" s="44" t="s">
        <v>82</v>
      </c>
      <c r="E83" s="44" t="s">
        <v>67</v>
      </c>
      <c r="F83" s="104"/>
      <c r="G83" s="29">
        <f>C83*F83</f>
        <v>0</v>
      </c>
    </row>
    <row r="84" spans="1:7" s="45" customFormat="1" ht="15" customHeight="1" x14ac:dyDescent="0.3">
      <c r="A84" s="40"/>
      <c r="B84" s="207"/>
      <c r="C84" s="207"/>
      <c r="D84" s="207"/>
      <c r="E84" s="92"/>
      <c r="F84" s="92"/>
      <c r="G84" s="41"/>
    </row>
    <row r="85" spans="1:7" s="20" customFormat="1" ht="18" customHeight="1" x14ac:dyDescent="0.3">
      <c r="A85" s="40" t="s">
        <v>49</v>
      </c>
      <c r="B85" s="207" t="s">
        <v>113</v>
      </c>
      <c r="C85" s="207"/>
      <c r="D85" s="207"/>
      <c r="E85" s="35"/>
    </row>
    <row r="86" spans="1:7" s="20" customFormat="1" ht="15" customHeight="1" x14ac:dyDescent="0.3">
      <c r="A86" s="35"/>
      <c r="B86" s="35"/>
      <c r="C86" s="35"/>
      <c r="D86" s="35"/>
      <c r="E86" s="35"/>
    </row>
    <row r="87" spans="1:7" s="20" customFormat="1" ht="15" customHeight="1" x14ac:dyDescent="0.3">
      <c r="A87" s="35"/>
      <c r="B87" s="35"/>
      <c r="C87" s="35"/>
      <c r="D87" s="35"/>
      <c r="E87" s="35"/>
    </row>
    <row r="88" spans="1:7" s="45" customFormat="1" ht="15" customHeight="1" x14ac:dyDescent="0.3">
      <c r="A88" s="20"/>
      <c r="B88" s="20"/>
      <c r="C88" s="20"/>
      <c r="D88" s="20"/>
      <c r="E88" s="20"/>
      <c r="F88" s="20"/>
      <c r="G88" s="20"/>
    </row>
    <row r="89" spans="1:7" s="22" customFormat="1" ht="21" customHeight="1" x14ac:dyDescent="0.3">
      <c r="A89" s="196" t="s">
        <v>95</v>
      </c>
      <c r="B89" s="197"/>
      <c r="C89" s="197"/>
      <c r="D89" s="197"/>
      <c r="E89" s="197"/>
    </row>
    <row r="90" spans="1:7" s="20" customFormat="1" ht="15.6" x14ac:dyDescent="0.3">
      <c r="B90" s="60"/>
      <c r="C90" s="61"/>
      <c r="D90" s="61"/>
      <c r="E90" s="61"/>
    </row>
    <row r="91" spans="1:7" s="45" customFormat="1" ht="75" customHeight="1" x14ac:dyDescent="0.3">
      <c r="A91" s="90" t="s">
        <v>39</v>
      </c>
      <c r="B91" s="90" t="s">
        <v>26</v>
      </c>
      <c r="C91" s="90" t="s">
        <v>28</v>
      </c>
      <c r="D91" s="94" t="s">
        <v>27</v>
      </c>
      <c r="E91" s="198" t="s">
        <v>29</v>
      </c>
      <c r="F91" s="199"/>
    </row>
    <row r="92" spans="1:7" s="45" customFormat="1" ht="24" customHeight="1" x14ac:dyDescent="0.3">
      <c r="A92" s="90">
        <v>1</v>
      </c>
      <c r="B92" s="62" t="s">
        <v>0</v>
      </c>
      <c r="C92" s="63">
        <f>SUM(G15:G23)+SUM(G39:G42)+SUM(G49:G56)</f>
        <v>0</v>
      </c>
      <c r="D92" s="73">
        <f>ROUND(C92*0.085,2)</f>
        <v>0</v>
      </c>
      <c r="E92" s="200">
        <f>C92+D92</f>
        <v>0</v>
      </c>
      <c r="F92" s="201"/>
    </row>
    <row r="93" spans="1:7" s="45" customFormat="1" ht="24" customHeight="1" x14ac:dyDescent="0.3">
      <c r="A93" s="90">
        <v>2</v>
      </c>
      <c r="B93" s="64" t="s">
        <v>8</v>
      </c>
      <c r="C93" s="63">
        <f>SUM(G25:G28)+SUM(G58:G64)</f>
        <v>0</v>
      </c>
      <c r="D93" s="73">
        <f t="shared" ref="D93:D96" si="6">ROUND(C93*0.085,2)</f>
        <v>0</v>
      </c>
      <c r="E93" s="200">
        <f t="shared" ref="E93:E96" si="7">C93+D93</f>
        <v>0</v>
      </c>
      <c r="F93" s="201"/>
    </row>
    <row r="94" spans="1:7" s="45" customFormat="1" ht="24" customHeight="1" x14ac:dyDescent="0.3">
      <c r="A94" s="90">
        <v>3</v>
      </c>
      <c r="B94" s="62" t="s">
        <v>14</v>
      </c>
      <c r="C94" s="63">
        <f>SUM(G30:G32)</f>
        <v>0</v>
      </c>
      <c r="D94" s="73">
        <f t="shared" si="6"/>
        <v>0</v>
      </c>
      <c r="E94" s="200">
        <f t="shared" si="7"/>
        <v>0</v>
      </c>
      <c r="F94" s="201"/>
    </row>
    <row r="95" spans="1:7" s="45" customFormat="1" ht="24" customHeight="1" x14ac:dyDescent="0.3">
      <c r="A95" s="90">
        <v>5</v>
      </c>
      <c r="B95" s="64" t="s">
        <v>15</v>
      </c>
      <c r="C95" s="63">
        <f>G72</f>
        <v>0</v>
      </c>
      <c r="D95" s="73">
        <f t="shared" si="6"/>
        <v>0</v>
      </c>
      <c r="E95" s="200">
        <f t="shared" si="7"/>
        <v>0</v>
      </c>
      <c r="F95" s="201"/>
    </row>
    <row r="96" spans="1:7" s="45" customFormat="1" ht="24" customHeight="1" thickBot="1" x14ac:dyDescent="0.35">
      <c r="A96" s="90">
        <v>6</v>
      </c>
      <c r="B96" s="64" t="s">
        <v>6</v>
      </c>
      <c r="C96" s="63">
        <f>SUM(G81:G83)</f>
        <v>0</v>
      </c>
      <c r="D96" s="73">
        <f t="shared" si="6"/>
        <v>0</v>
      </c>
      <c r="E96" s="200">
        <f t="shared" si="7"/>
        <v>0</v>
      </c>
      <c r="F96" s="201"/>
    </row>
    <row r="97" spans="1:7" s="45" customFormat="1" ht="24" customHeight="1" thickBot="1" x14ac:dyDescent="0.35">
      <c r="A97" s="67"/>
      <c r="B97" s="67" t="s">
        <v>22</v>
      </c>
      <c r="C97" s="68">
        <f>SUM(C92:C96)</f>
        <v>0</v>
      </c>
      <c r="D97" s="68">
        <f>SUM(D92:D96)</f>
        <v>0</v>
      </c>
      <c r="E97" s="202">
        <f t="shared" ref="E97" si="8">C97+D97</f>
        <v>0</v>
      </c>
      <c r="F97" s="203"/>
    </row>
    <row r="98" spans="1:7" s="45" customFormat="1" ht="15" customHeight="1" x14ac:dyDescent="0.3">
      <c r="E98" s="46"/>
    </row>
    <row r="99" spans="1:7" s="45" customFormat="1" ht="15" customHeight="1" x14ac:dyDescent="0.3">
      <c r="E99" s="46"/>
    </row>
    <row r="100" spans="1:7" s="45" customFormat="1" ht="15" customHeight="1" x14ac:dyDescent="0.3">
      <c r="E100" s="46"/>
    </row>
    <row r="101" spans="1:7" s="20" customFormat="1" ht="18" customHeight="1" x14ac:dyDescent="0.3">
      <c r="A101" s="194" t="s">
        <v>44</v>
      </c>
      <c r="B101" s="195"/>
      <c r="C101" s="195"/>
      <c r="D101" s="195"/>
      <c r="E101" s="195"/>
      <c r="F101" s="195"/>
      <c r="G101" s="195"/>
    </row>
    <row r="102" spans="1:7" s="20" customFormat="1" ht="18" customHeight="1" x14ac:dyDescent="0.3">
      <c r="A102" s="194" t="s">
        <v>36</v>
      </c>
      <c r="B102" s="195"/>
      <c r="C102" s="195"/>
      <c r="D102" s="195"/>
      <c r="E102" s="195"/>
      <c r="F102" s="195"/>
      <c r="G102" s="195"/>
    </row>
    <row r="103" spans="1:7" s="45" customFormat="1" ht="18" customHeight="1" x14ac:dyDescent="0.3">
      <c r="A103" s="194" t="s">
        <v>47</v>
      </c>
      <c r="B103" s="195"/>
      <c r="C103" s="195"/>
      <c r="D103" s="195"/>
      <c r="E103" s="195"/>
      <c r="F103" s="195"/>
      <c r="G103" s="195"/>
    </row>
    <row r="104" spans="1:7" s="20" customFormat="1" ht="18" customHeight="1" x14ac:dyDescent="0.3">
      <c r="A104" s="194" t="s">
        <v>25</v>
      </c>
      <c r="B104" s="195"/>
      <c r="C104" s="195"/>
      <c r="D104" s="195"/>
      <c r="E104" s="195"/>
      <c r="F104" s="195"/>
      <c r="G104" s="195"/>
    </row>
    <row r="105" spans="1:7" s="20" customFormat="1" ht="36" customHeight="1" x14ac:dyDescent="0.3">
      <c r="A105" s="204" t="s">
        <v>212</v>
      </c>
      <c r="B105" s="205"/>
      <c r="C105" s="205"/>
      <c r="D105" s="205"/>
      <c r="E105" s="205"/>
      <c r="F105" s="205"/>
      <c r="G105" s="205"/>
    </row>
    <row r="106" spans="1:7" s="20" customFormat="1" ht="36" customHeight="1" x14ac:dyDescent="0.3">
      <c r="A106" s="206" t="s">
        <v>45</v>
      </c>
      <c r="B106" s="205"/>
      <c r="C106" s="205"/>
      <c r="D106" s="205"/>
      <c r="E106" s="205"/>
      <c r="F106" s="205"/>
      <c r="G106" s="205"/>
    </row>
    <row r="107" spans="1:7" s="20" customFormat="1" ht="15" customHeight="1" x14ac:dyDescent="0.3">
      <c r="A107" s="91"/>
      <c r="B107" s="109"/>
      <c r="C107" s="109"/>
      <c r="D107" s="109"/>
      <c r="E107" s="109"/>
      <c r="F107" s="109"/>
      <c r="G107" s="109"/>
    </row>
    <row r="108" spans="1:7" s="20" customFormat="1" ht="15" customHeight="1" x14ac:dyDescent="0.3">
      <c r="A108" s="91"/>
      <c r="B108" s="109"/>
      <c r="C108" s="109"/>
      <c r="D108" s="109"/>
      <c r="E108" s="109"/>
      <c r="F108" s="109"/>
      <c r="G108" s="109"/>
    </row>
    <row r="109" spans="1:7" s="20" customFormat="1" ht="15" customHeight="1" x14ac:dyDescent="0.3">
      <c r="A109" s="91"/>
      <c r="B109" s="109"/>
      <c r="C109" s="109"/>
      <c r="D109" s="109"/>
      <c r="E109" s="109"/>
      <c r="F109" s="109"/>
      <c r="G109" s="109"/>
    </row>
    <row r="110" spans="1:7" s="20" customFormat="1" ht="15" customHeight="1" x14ac:dyDescent="0.3">
      <c r="A110" s="91"/>
      <c r="B110" s="109"/>
      <c r="C110" s="109"/>
      <c r="D110" s="109"/>
      <c r="E110" s="109"/>
      <c r="F110" s="109"/>
      <c r="G110" s="109"/>
    </row>
    <row r="111" spans="1:7" s="20" customFormat="1" ht="15" customHeight="1" x14ac:dyDescent="0.3">
      <c r="A111" s="91"/>
      <c r="B111" s="109"/>
      <c r="C111" s="109"/>
      <c r="D111" s="109"/>
      <c r="E111" s="109"/>
      <c r="F111" s="109"/>
      <c r="G111" s="109"/>
    </row>
    <row r="112" spans="1:7" s="20" customFormat="1" ht="15" customHeight="1" x14ac:dyDescent="0.3">
      <c r="A112" s="47"/>
      <c r="B112" s="17"/>
      <c r="C112" s="17"/>
      <c r="D112" s="17"/>
      <c r="E112" s="17"/>
      <c r="F112" s="45"/>
    </row>
    <row r="113" spans="1:7" s="20" customFormat="1" ht="15" customHeight="1" x14ac:dyDescent="0.3">
      <c r="A113" s="47" t="s">
        <v>17</v>
      </c>
      <c r="B113" s="17" t="s">
        <v>20</v>
      </c>
      <c r="C113" s="17" t="s">
        <v>18</v>
      </c>
      <c r="D113" s="55" t="s">
        <v>46</v>
      </c>
      <c r="E113" s="55"/>
      <c r="F113" s="45"/>
    </row>
    <row r="114" spans="1:7" s="20" customFormat="1" ht="15" customHeight="1" x14ac:dyDescent="0.3">
      <c r="A114" s="91"/>
      <c r="B114" s="109"/>
      <c r="C114" s="109"/>
      <c r="D114" s="109"/>
      <c r="E114" s="109"/>
      <c r="F114" s="109"/>
      <c r="G114" s="109"/>
    </row>
    <row r="115" spans="1:7" s="20" customFormat="1" ht="15" customHeight="1" x14ac:dyDescent="0.3">
      <c r="A115" s="45"/>
      <c r="B115" s="45"/>
      <c r="C115" s="45"/>
      <c r="D115" s="48"/>
      <c r="E115" s="49"/>
      <c r="F115" s="48"/>
    </row>
    <row r="116" spans="1:7" s="20" customFormat="1" ht="15" customHeight="1" x14ac:dyDescent="0.3">
      <c r="A116" s="45"/>
      <c r="B116" s="45"/>
      <c r="C116" s="45"/>
      <c r="D116" s="45"/>
      <c r="E116" s="46"/>
      <c r="F116" s="45"/>
    </row>
    <row r="117" spans="1:7" s="20" customFormat="1" ht="15" customHeight="1" x14ac:dyDescent="0.3">
      <c r="A117" s="45"/>
      <c r="B117" s="45"/>
      <c r="C117" s="45"/>
      <c r="D117" s="50" t="s">
        <v>19</v>
      </c>
      <c r="E117" s="17"/>
      <c r="F117" s="45"/>
    </row>
    <row r="118" spans="1:7" s="20" customFormat="1" ht="15" customHeight="1" x14ac:dyDescent="0.3">
      <c r="A118" s="45"/>
      <c r="B118" s="45"/>
      <c r="C118" s="45"/>
      <c r="D118" s="45"/>
      <c r="E118" s="46"/>
      <c r="F118" s="45"/>
    </row>
    <row r="119" spans="1:7" s="20" customFormat="1" ht="15" customHeight="1" x14ac:dyDescent="0.3">
      <c r="A119" s="45"/>
      <c r="B119" s="45"/>
      <c r="C119" s="45"/>
      <c r="D119" s="48"/>
      <c r="E119" s="49"/>
      <c r="F119" s="48"/>
    </row>
    <row r="120" spans="1:7" s="20" customFormat="1" ht="15.6" x14ac:dyDescent="0.3"/>
  </sheetData>
  <sheetProtection password="A281" sheet="1" objects="1" scenarios="1" selectLockedCells="1"/>
  <mergeCells count="45">
    <mergeCell ref="A3:G3"/>
    <mergeCell ref="C5:D5"/>
    <mergeCell ref="B29:G29"/>
    <mergeCell ref="B38:G38"/>
    <mergeCell ref="D15:D17"/>
    <mergeCell ref="C6:G6"/>
    <mergeCell ref="B14:G14"/>
    <mergeCell ref="C15:C18"/>
    <mergeCell ref="C25:C27"/>
    <mergeCell ref="D25:D28"/>
    <mergeCell ref="C30:C31"/>
    <mergeCell ref="D30:D32"/>
    <mergeCell ref="D19:D23"/>
    <mergeCell ref="A105:G105"/>
    <mergeCell ref="A106:G106"/>
    <mergeCell ref="B84:D84"/>
    <mergeCell ref="A104:G104"/>
    <mergeCell ref="C19:C20"/>
    <mergeCell ref="B24:G24"/>
    <mergeCell ref="A103:G103"/>
    <mergeCell ref="B85:D85"/>
    <mergeCell ref="B71:G71"/>
    <mergeCell ref="B80:G80"/>
    <mergeCell ref="A102:G102"/>
    <mergeCell ref="D39:D40"/>
    <mergeCell ref="C39:C40"/>
    <mergeCell ref="C41:C42"/>
    <mergeCell ref="D41:D42"/>
    <mergeCell ref="B48:G48"/>
    <mergeCell ref="A101:G101"/>
    <mergeCell ref="A89:E89"/>
    <mergeCell ref="E91:F91"/>
    <mergeCell ref="E92:F92"/>
    <mergeCell ref="E93:F93"/>
    <mergeCell ref="E94:F94"/>
    <mergeCell ref="E95:F95"/>
    <mergeCell ref="E96:F96"/>
    <mergeCell ref="E97:F97"/>
    <mergeCell ref="D49:D50"/>
    <mergeCell ref="B57:G57"/>
    <mergeCell ref="D58:D64"/>
    <mergeCell ref="C52:C54"/>
    <mergeCell ref="C58:C61"/>
    <mergeCell ref="C49:C51"/>
    <mergeCell ref="D52:D56"/>
  </mergeCells>
  <pageMargins left="0.51181102362204722" right="0.19685039370078741" top="0.74803149606299213" bottom="0.74803149606299213" header="0.31496062992125984" footer="0.31496062992125984"/>
  <pageSetup paperSize="9" scale="49" orientation="portrait" r:id="rId1"/>
  <headerFooter>
    <oddFooter xml:space="preserve">&amp;C&amp;12&amp;P </oddFooter>
  </headerFooter>
  <rowBreaks count="2" manualBreakCount="2">
    <brk id="43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8"/>
  <sheetViews>
    <sheetView topLeftCell="F16" zoomScale="90" zoomScaleNormal="90" workbookViewId="0">
      <selection activeCell="V37" sqref="V37:V38"/>
    </sheetView>
  </sheetViews>
  <sheetFormatPr defaultColWidth="8.88671875" defaultRowHeight="14.4" x14ac:dyDescent="0.3"/>
  <cols>
    <col min="1" max="1" width="5.6640625" style="3" customWidth="1"/>
    <col min="2" max="2" width="50.109375" style="3" customWidth="1"/>
    <col min="3" max="3" width="12.6640625" style="3" customWidth="1"/>
    <col min="4" max="4" width="23.44140625" style="3" customWidth="1"/>
    <col min="5" max="5" width="15.109375" style="3" customWidth="1"/>
    <col min="6" max="6" width="12.44140625" style="3" bestFit="1" customWidth="1"/>
    <col min="7" max="7" width="12.77734375" style="3" customWidth="1"/>
    <col min="8" max="8" width="8.6640625" style="3" customWidth="1"/>
    <col min="9" max="9" width="9.88671875" style="3" customWidth="1"/>
    <col min="10" max="10" width="10.33203125" style="3" customWidth="1"/>
    <col min="11" max="12" width="6.44140625" style="3" bestFit="1" customWidth="1"/>
    <col min="13" max="13" width="7.5546875" style="3" customWidth="1"/>
    <col min="14" max="14" width="9" style="3" customWidth="1"/>
    <col min="15" max="15" width="11.5546875" style="3" customWidth="1"/>
    <col min="16" max="16" width="13.33203125" style="3" customWidth="1"/>
    <col min="17" max="17" width="15.33203125" style="3" customWidth="1"/>
    <col min="18" max="18" width="9.6640625" style="3" bestFit="1" customWidth="1"/>
    <col min="19" max="19" width="17" style="3" customWidth="1"/>
    <col min="20" max="20" width="27.6640625" style="3" customWidth="1"/>
    <col min="21" max="21" width="21.88671875" style="3" customWidth="1"/>
    <col min="22" max="22" width="25" style="3" customWidth="1"/>
    <col min="23" max="23" width="30.5546875" style="3" customWidth="1"/>
    <col min="24" max="24" width="31.88671875" style="3" customWidth="1"/>
    <col min="25" max="16384" width="8.88671875" style="3"/>
  </cols>
  <sheetData>
    <row r="1" spans="1:21" s="6" customFormat="1" ht="15" customHeight="1" x14ac:dyDescent="0.3">
      <c r="A1" s="23" t="s">
        <v>91</v>
      </c>
      <c r="B1" s="17"/>
      <c r="C1" s="17"/>
      <c r="D1" s="17"/>
      <c r="E1" s="17"/>
      <c r="F1" s="17"/>
      <c r="G1" s="17"/>
      <c r="H1" s="17"/>
      <c r="J1" s="17"/>
      <c r="Q1" s="9"/>
      <c r="R1" s="9"/>
      <c r="S1" s="9"/>
      <c r="T1" s="9"/>
      <c r="U1" s="9"/>
    </row>
    <row r="2" spans="1:21" s="4" customFormat="1" ht="24" customHeight="1" x14ac:dyDescent="0.3">
      <c r="A2" s="227" t="s">
        <v>96</v>
      </c>
      <c r="B2" s="227"/>
      <c r="C2" s="227"/>
      <c r="D2" s="227"/>
      <c r="E2" s="227"/>
      <c r="F2" s="227"/>
      <c r="G2" s="227"/>
    </row>
    <row r="3" spans="1:21" s="6" customFormat="1" ht="15" customHeight="1" x14ac:dyDescent="0.3">
      <c r="A3" s="17"/>
      <c r="B3" s="17"/>
      <c r="C3" s="17"/>
      <c r="D3" s="17"/>
      <c r="E3" s="17"/>
      <c r="F3" s="17"/>
      <c r="G3" s="17"/>
      <c r="H3" s="17"/>
      <c r="J3" s="17"/>
      <c r="Q3" s="9"/>
      <c r="R3" s="9"/>
      <c r="S3" s="9"/>
      <c r="T3" s="9"/>
      <c r="U3" s="9"/>
    </row>
    <row r="4" spans="1:21" s="7" customFormat="1" ht="24" customHeight="1" x14ac:dyDescent="0.3">
      <c r="A4" s="13"/>
      <c r="B4" s="15" t="s">
        <v>87</v>
      </c>
      <c r="C4" s="219"/>
      <c r="D4" s="229"/>
      <c r="E4" s="1"/>
      <c r="F4" s="1"/>
      <c r="G4" s="1"/>
      <c r="H4" s="10"/>
      <c r="J4" s="10"/>
      <c r="Q4" s="5"/>
      <c r="R4" s="5"/>
      <c r="S4" s="5"/>
      <c r="T4" s="5"/>
      <c r="U4" s="5"/>
    </row>
    <row r="5" spans="1:21" s="7" customFormat="1" ht="24" customHeight="1" x14ac:dyDescent="0.3">
      <c r="A5" s="13"/>
      <c r="B5" s="16" t="s">
        <v>12</v>
      </c>
      <c r="C5" s="228"/>
      <c r="D5" s="220"/>
      <c r="E5" s="220"/>
      <c r="F5" s="220"/>
      <c r="G5" s="220"/>
      <c r="H5" s="220"/>
      <c r="I5" s="8"/>
      <c r="J5" s="10"/>
      <c r="Q5" s="5"/>
      <c r="R5" s="5"/>
      <c r="S5" s="5"/>
      <c r="T5" s="5"/>
      <c r="U5" s="5"/>
    </row>
    <row r="6" spans="1:21" s="6" customFormat="1" ht="15" customHeight="1" x14ac:dyDescent="0.25">
      <c r="A6" s="20"/>
      <c r="B6" s="20"/>
      <c r="C6" s="20"/>
      <c r="D6" s="20"/>
      <c r="E6" s="38"/>
      <c r="F6" s="39"/>
      <c r="G6" s="20"/>
      <c r="H6" s="17"/>
      <c r="J6" s="17"/>
      <c r="Q6" s="9"/>
      <c r="R6" s="9"/>
      <c r="S6" s="9"/>
      <c r="T6" s="9"/>
      <c r="U6" s="9"/>
    </row>
    <row r="7" spans="1:21" s="6" customFormat="1" ht="15" customHeight="1" x14ac:dyDescent="0.25">
      <c r="A7" s="20"/>
      <c r="B7" s="20"/>
      <c r="C7" s="20"/>
      <c r="D7" s="20"/>
      <c r="E7" s="38"/>
      <c r="F7" s="39"/>
      <c r="G7" s="20"/>
      <c r="H7" s="17"/>
      <c r="J7" s="17"/>
      <c r="Q7" s="9"/>
      <c r="R7" s="9"/>
      <c r="S7" s="9"/>
      <c r="T7" s="9"/>
      <c r="U7" s="9"/>
    </row>
    <row r="8" spans="1:21" s="6" customFormat="1" ht="15" customHeight="1" x14ac:dyDescent="0.25">
      <c r="A8" s="20"/>
      <c r="B8" s="20"/>
      <c r="C8" s="20"/>
      <c r="D8" s="20"/>
      <c r="E8" s="38"/>
      <c r="F8" s="39"/>
      <c r="G8" s="20"/>
      <c r="H8" s="17"/>
      <c r="J8" s="17"/>
      <c r="Q8" s="9"/>
      <c r="R8" s="9"/>
      <c r="S8" s="9"/>
      <c r="T8" s="9"/>
      <c r="U8" s="9"/>
    </row>
    <row r="9" spans="1:21" s="7" customFormat="1" ht="21" customHeight="1" x14ac:dyDescent="0.25">
      <c r="A9" s="239" t="s">
        <v>85</v>
      </c>
      <c r="B9" s="240"/>
      <c r="C9" s="10"/>
      <c r="D9" s="10"/>
      <c r="E9" s="10"/>
      <c r="F9" s="10"/>
      <c r="G9" s="10"/>
      <c r="H9" s="10"/>
      <c r="J9" s="10"/>
      <c r="Q9" s="5"/>
      <c r="R9" s="5"/>
      <c r="S9" s="5"/>
      <c r="T9" s="5"/>
      <c r="U9" s="5"/>
    </row>
    <row r="10" spans="1:21" s="6" customFormat="1" ht="15" customHeight="1" x14ac:dyDescent="0.25">
      <c r="A10" s="17"/>
      <c r="B10" s="17"/>
      <c r="C10" s="17"/>
      <c r="D10" s="17"/>
      <c r="E10" s="17"/>
      <c r="F10" s="17"/>
      <c r="G10" s="17"/>
      <c r="H10" s="17"/>
      <c r="J10" s="17"/>
      <c r="Q10" s="9"/>
      <c r="R10" s="9"/>
      <c r="S10" s="9"/>
      <c r="T10" s="9"/>
      <c r="U10" s="9"/>
    </row>
    <row r="11" spans="1:21" s="6" customFormat="1" ht="15" customHeight="1" x14ac:dyDescent="0.25">
      <c r="A11" s="51" t="s">
        <v>69</v>
      </c>
      <c r="B11" s="17"/>
      <c r="C11" s="17"/>
      <c r="D11" s="17"/>
      <c r="E11" s="17"/>
      <c r="F11" s="17"/>
      <c r="G11" s="17"/>
      <c r="H11" s="17"/>
      <c r="J11" s="17"/>
      <c r="Q11" s="9"/>
      <c r="R11" s="9"/>
      <c r="S11" s="9"/>
      <c r="T11" s="9"/>
      <c r="U11" s="9"/>
    </row>
    <row r="12" spans="1:21" s="6" customFormat="1" ht="15" customHeight="1" x14ac:dyDescent="0.25">
      <c r="A12" s="51" t="s">
        <v>200</v>
      </c>
      <c r="B12" s="17"/>
      <c r="C12" s="17"/>
      <c r="D12" s="17"/>
      <c r="E12" s="17"/>
      <c r="F12" s="17"/>
      <c r="G12" s="17"/>
      <c r="H12" s="17"/>
      <c r="J12" s="17"/>
      <c r="Q12" s="9"/>
      <c r="R12" s="9"/>
      <c r="S12" s="9"/>
      <c r="T12" s="9"/>
      <c r="U12" s="9"/>
    </row>
    <row r="13" spans="1:21" s="6" customFormat="1" ht="15" customHeight="1" x14ac:dyDescent="0.3">
      <c r="A13" s="51" t="s">
        <v>70</v>
      </c>
      <c r="B13" s="17"/>
      <c r="C13" s="17"/>
      <c r="D13" s="17"/>
      <c r="E13" s="17"/>
      <c r="F13" s="17"/>
      <c r="G13" s="17"/>
      <c r="H13" s="17"/>
      <c r="J13" s="17"/>
      <c r="Q13" s="9"/>
      <c r="R13" s="9"/>
      <c r="S13" s="9"/>
      <c r="T13" s="9"/>
      <c r="U13" s="9"/>
    </row>
    <row r="14" spans="1:21" s="6" customFormat="1" ht="15" customHeight="1" x14ac:dyDescent="0.25">
      <c r="A14" s="51" t="s">
        <v>81</v>
      </c>
      <c r="B14" s="17"/>
      <c r="C14" s="17"/>
      <c r="D14" s="17"/>
      <c r="E14" s="17"/>
      <c r="F14" s="17"/>
      <c r="G14" s="17"/>
      <c r="H14" s="17"/>
      <c r="J14" s="17"/>
      <c r="Q14" s="9"/>
      <c r="R14" s="9"/>
      <c r="S14" s="9"/>
      <c r="T14" s="9"/>
      <c r="U14" s="9"/>
    </row>
    <row r="15" spans="1:21" s="6" customFormat="1" ht="15" customHeight="1" x14ac:dyDescent="0.25">
      <c r="A15" s="51"/>
      <c r="B15" s="17"/>
      <c r="C15" s="17"/>
      <c r="D15" s="17"/>
      <c r="E15" s="17"/>
      <c r="F15" s="17"/>
      <c r="G15" s="17"/>
      <c r="H15" s="17"/>
      <c r="J15" s="17"/>
      <c r="Q15" s="9"/>
      <c r="R15" s="9"/>
      <c r="S15" s="9"/>
      <c r="T15" s="9"/>
      <c r="U15" s="9"/>
    </row>
    <row r="16" spans="1:21" s="6" customFormat="1" ht="15" customHeight="1" x14ac:dyDescent="0.25">
      <c r="A16" s="17" t="s">
        <v>37</v>
      </c>
      <c r="B16" s="17"/>
      <c r="C16" s="17"/>
      <c r="D16" s="17"/>
      <c r="E16" s="17"/>
      <c r="F16" s="17"/>
      <c r="G16" s="17"/>
      <c r="H16" s="17"/>
      <c r="J16" s="17"/>
      <c r="Q16" s="9"/>
      <c r="R16" s="9"/>
      <c r="S16" s="9"/>
      <c r="T16" s="9"/>
      <c r="U16" s="9"/>
    </row>
    <row r="17" spans="1:23" s="6" customFormat="1" ht="15" customHeight="1" x14ac:dyDescent="0.3">
      <c r="A17" s="50" t="s">
        <v>89</v>
      </c>
      <c r="B17" s="50"/>
      <c r="C17" s="50"/>
      <c r="D17" s="17"/>
      <c r="E17" s="17"/>
      <c r="F17" s="17"/>
      <c r="G17" s="17"/>
      <c r="H17" s="17"/>
      <c r="J17" s="17"/>
      <c r="Q17" s="9"/>
      <c r="R17" s="9"/>
      <c r="S17" s="9"/>
      <c r="T17" s="9"/>
      <c r="U17" s="9"/>
    </row>
    <row r="18" spans="1:23" s="6" customFormat="1" ht="15" customHeight="1" x14ac:dyDescent="0.3">
      <c r="A18" s="50" t="s">
        <v>77</v>
      </c>
      <c r="B18" s="50"/>
      <c r="C18" s="50"/>
      <c r="D18" s="17"/>
      <c r="E18" s="17"/>
      <c r="F18" s="17"/>
      <c r="G18" s="17"/>
      <c r="H18" s="17"/>
      <c r="J18" s="17"/>
      <c r="Q18" s="9"/>
      <c r="R18" s="9"/>
      <c r="S18" s="9"/>
      <c r="T18" s="9"/>
      <c r="U18" s="9"/>
    </row>
    <row r="19" spans="1:23" s="6" customFormat="1" ht="15" customHeight="1" x14ac:dyDescent="0.3">
      <c r="A19" s="50" t="s">
        <v>78</v>
      </c>
      <c r="B19" s="50"/>
      <c r="C19" s="50"/>
      <c r="D19" s="17"/>
      <c r="E19" s="17"/>
      <c r="F19" s="17"/>
      <c r="G19" s="17"/>
      <c r="H19" s="17"/>
      <c r="J19" s="17"/>
      <c r="Q19" s="9"/>
      <c r="R19" s="9"/>
      <c r="S19" s="9"/>
      <c r="T19" s="9"/>
      <c r="U19" s="9"/>
    </row>
    <row r="20" spans="1:23" s="6" customFormat="1" ht="15" customHeight="1" x14ac:dyDescent="0.3">
      <c r="A20" s="50" t="s">
        <v>79</v>
      </c>
      <c r="B20" s="50"/>
      <c r="C20" s="50"/>
      <c r="D20" s="17"/>
      <c r="E20" s="17"/>
      <c r="F20" s="17"/>
      <c r="G20" s="17"/>
      <c r="H20" s="17"/>
      <c r="J20" s="17"/>
      <c r="Q20" s="9"/>
      <c r="R20" s="9"/>
      <c r="S20" s="9"/>
      <c r="T20" s="9"/>
      <c r="U20" s="9"/>
    </row>
    <row r="21" spans="1:23" s="6" customFormat="1" ht="15" customHeight="1" x14ac:dyDescent="0.3">
      <c r="A21" s="50" t="s">
        <v>80</v>
      </c>
      <c r="B21" s="50"/>
      <c r="C21" s="50"/>
      <c r="D21" s="17"/>
      <c r="E21" s="17"/>
      <c r="F21" s="17"/>
      <c r="G21" s="17"/>
      <c r="H21" s="17"/>
      <c r="J21" s="17"/>
      <c r="Q21" s="9"/>
      <c r="R21" s="9"/>
      <c r="S21" s="9"/>
      <c r="T21" s="9"/>
      <c r="U21" s="9"/>
    </row>
    <row r="22" spans="1:23" s="6" customFormat="1" ht="15" customHeight="1" x14ac:dyDescent="0.3">
      <c r="A22" s="50" t="s">
        <v>71</v>
      </c>
      <c r="B22" s="50"/>
      <c r="C22" s="50"/>
      <c r="D22" s="17"/>
      <c r="E22" s="17"/>
      <c r="F22" s="17"/>
      <c r="G22" s="17"/>
      <c r="H22" s="17"/>
      <c r="J22" s="17"/>
      <c r="Q22" s="9"/>
      <c r="R22" s="9"/>
      <c r="S22" s="9"/>
      <c r="T22" s="9"/>
      <c r="U22" s="9"/>
    </row>
    <row r="23" spans="1:23" s="6" customFormat="1" ht="15" customHeight="1" x14ac:dyDescent="0.25">
      <c r="A23" s="17"/>
      <c r="B23" s="17"/>
      <c r="C23" s="17"/>
      <c r="D23" s="17"/>
      <c r="E23" s="17"/>
      <c r="F23" s="17"/>
      <c r="G23" s="17"/>
      <c r="H23" s="17"/>
      <c r="J23" s="17"/>
      <c r="Q23" s="9"/>
      <c r="R23" s="9"/>
      <c r="S23" s="9"/>
      <c r="T23" s="9"/>
      <c r="U23" s="9"/>
    </row>
    <row r="24" spans="1:23" s="114" customFormat="1" ht="15" x14ac:dyDescent="0.25">
      <c r="A24" s="111"/>
      <c r="B24" s="112"/>
      <c r="C24" s="112"/>
      <c r="D24" s="113"/>
      <c r="E24" s="113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14" customFormat="1" ht="25.5" customHeight="1" x14ac:dyDescent="0.3">
      <c r="A25" s="246" t="s">
        <v>72</v>
      </c>
      <c r="B25" s="247"/>
      <c r="C25" s="115"/>
      <c r="D25" s="116"/>
      <c r="E25" s="116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14" customFormat="1" ht="78" x14ac:dyDescent="0.3">
      <c r="A26" s="117" t="s">
        <v>116</v>
      </c>
      <c r="B26" s="117" t="s">
        <v>117</v>
      </c>
      <c r="C26" s="117" t="s">
        <v>118</v>
      </c>
      <c r="D26" s="118" t="s">
        <v>119</v>
      </c>
      <c r="E26" s="118" t="s">
        <v>120</v>
      </c>
      <c r="F26" s="117" t="s">
        <v>121</v>
      </c>
      <c r="G26" s="117" t="s">
        <v>122</v>
      </c>
      <c r="H26" s="117" t="s">
        <v>123</v>
      </c>
      <c r="I26" s="119" t="s">
        <v>124</v>
      </c>
      <c r="J26" s="120" t="s">
        <v>30</v>
      </c>
      <c r="K26" s="120" t="s">
        <v>42</v>
      </c>
      <c r="L26" s="120" t="s">
        <v>31</v>
      </c>
      <c r="M26" s="120" t="s">
        <v>38</v>
      </c>
      <c r="N26" s="120" t="s">
        <v>43</v>
      </c>
      <c r="O26" s="121" t="s">
        <v>125</v>
      </c>
      <c r="P26" s="122" t="s">
        <v>126</v>
      </c>
      <c r="Q26" s="120" t="s">
        <v>127</v>
      </c>
      <c r="R26" s="120" t="s">
        <v>128</v>
      </c>
      <c r="S26" s="100" t="s">
        <v>205</v>
      </c>
      <c r="T26" s="111"/>
      <c r="U26" s="111"/>
      <c r="V26" s="111"/>
    </row>
    <row r="27" spans="1:23" s="134" customFormat="1" ht="15" customHeight="1" x14ac:dyDescent="0.3">
      <c r="A27" s="123">
        <v>1</v>
      </c>
      <c r="B27" s="124" t="s">
        <v>129</v>
      </c>
      <c r="C27" s="125" t="s">
        <v>130</v>
      </c>
      <c r="D27" s="126" t="s">
        <v>131</v>
      </c>
      <c r="E27" s="127">
        <v>10570</v>
      </c>
      <c r="F27" s="125">
        <v>2010</v>
      </c>
      <c r="G27" s="128">
        <v>64</v>
      </c>
      <c r="H27" s="125">
        <v>1598</v>
      </c>
      <c r="I27" s="125" t="s">
        <v>132</v>
      </c>
      <c r="J27" s="129" t="s">
        <v>40</v>
      </c>
      <c r="K27" s="129">
        <v>7</v>
      </c>
      <c r="L27" s="129" t="s">
        <v>40</v>
      </c>
      <c r="M27" s="129" t="s">
        <v>40</v>
      </c>
      <c r="N27" s="129">
        <v>7</v>
      </c>
      <c r="O27" s="130">
        <v>0</v>
      </c>
      <c r="P27" s="131" t="s">
        <v>201</v>
      </c>
      <c r="Q27" s="132" t="s">
        <v>40</v>
      </c>
      <c r="R27" s="129" t="s">
        <v>40</v>
      </c>
      <c r="S27" s="101"/>
      <c r="T27" s="133"/>
      <c r="U27" s="133"/>
      <c r="V27" s="133"/>
    </row>
    <row r="28" spans="1:23" s="134" customFormat="1" ht="15" customHeight="1" x14ac:dyDescent="0.3">
      <c r="A28" s="123">
        <v>2</v>
      </c>
      <c r="B28" s="124" t="s">
        <v>133</v>
      </c>
      <c r="C28" s="125" t="s">
        <v>134</v>
      </c>
      <c r="D28" s="126" t="s">
        <v>135</v>
      </c>
      <c r="E28" s="127">
        <v>12482</v>
      </c>
      <c r="F28" s="125">
        <v>2007</v>
      </c>
      <c r="G28" s="128">
        <v>59</v>
      </c>
      <c r="H28" s="125">
        <v>1390</v>
      </c>
      <c r="I28" s="125" t="s">
        <v>132</v>
      </c>
      <c r="J28" s="129" t="s">
        <v>40</v>
      </c>
      <c r="K28" s="129">
        <v>7</v>
      </c>
      <c r="L28" s="129" t="s">
        <v>40</v>
      </c>
      <c r="M28" s="129" t="s">
        <v>40</v>
      </c>
      <c r="N28" s="129">
        <v>5</v>
      </c>
      <c r="O28" s="130">
        <v>0</v>
      </c>
      <c r="P28" s="131" t="s">
        <v>201</v>
      </c>
      <c r="Q28" s="132" t="s">
        <v>40</v>
      </c>
      <c r="R28" s="129" t="s">
        <v>40</v>
      </c>
      <c r="S28" s="101"/>
      <c r="T28" s="133"/>
      <c r="U28" s="133"/>
      <c r="V28" s="133"/>
    </row>
    <row r="29" spans="1:23" s="114" customFormat="1" ht="15" customHeight="1" x14ac:dyDescent="0.3">
      <c r="A29" s="135"/>
      <c r="B29" s="136"/>
      <c r="C29" s="136"/>
      <c r="D29" s="137"/>
      <c r="E29" s="137"/>
      <c r="F29" s="111"/>
      <c r="G29" s="111"/>
      <c r="H29" s="111"/>
      <c r="I29" s="111"/>
      <c r="J29" s="138"/>
      <c r="K29" s="139"/>
      <c r="L29" s="111"/>
      <c r="M29" s="111"/>
      <c r="N29" s="140"/>
      <c r="O29" s="140"/>
      <c r="P29" s="140"/>
      <c r="Q29" s="111"/>
      <c r="R29" s="111"/>
      <c r="S29" s="111"/>
      <c r="T29" s="111"/>
      <c r="U29" s="111"/>
      <c r="V29" s="111"/>
      <c r="W29" s="111"/>
    </row>
    <row r="30" spans="1:23" s="114" customFormat="1" ht="25.5" customHeight="1" x14ac:dyDescent="0.3">
      <c r="A30" s="246" t="s">
        <v>73</v>
      </c>
      <c r="B30" s="247"/>
      <c r="C30" s="115"/>
      <c r="D30" s="116"/>
      <c r="E30" s="116"/>
      <c r="F30" s="111"/>
      <c r="G30" s="111"/>
      <c r="H30" s="111"/>
      <c r="I30" s="111"/>
      <c r="J30" s="138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14" customFormat="1" ht="46.8" x14ac:dyDescent="0.3">
      <c r="A31" s="117" t="s">
        <v>116</v>
      </c>
      <c r="B31" s="117" t="s">
        <v>117</v>
      </c>
      <c r="C31" s="117" t="s">
        <v>118</v>
      </c>
      <c r="D31" s="118" t="s">
        <v>119</v>
      </c>
      <c r="E31" s="118" t="s">
        <v>120</v>
      </c>
      <c r="F31" s="117" t="s">
        <v>121</v>
      </c>
      <c r="G31" s="117" t="s">
        <v>122</v>
      </c>
      <c r="H31" s="117" t="s">
        <v>123</v>
      </c>
      <c r="I31" s="119" t="s">
        <v>136</v>
      </c>
      <c r="J31" s="119" t="s">
        <v>124</v>
      </c>
      <c r="K31" s="120" t="s">
        <v>30</v>
      </c>
      <c r="L31" s="120" t="s">
        <v>42</v>
      </c>
      <c r="M31" s="120" t="s">
        <v>31</v>
      </c>
      <c r="N31" s="120" t="s">
        <v>38</v>
      </c>
      <c r="O31" s="120" t="s">
        <v>43</v>
      </c>
      <c r="P31" s="121" t="s">
        <v>125</v>
      </c>
      <c r="Q31" s="122" t="s">
        <v>126</v>
      </c>
      <c r="R31" s="120" t="s">
        <v>127</v>
      </c>
      <c r="S31" s="120" t="s">
        <v>128</v>
      </c>
      <c r="T31" s="100" t="s">
        <v>205</v>
      </c>
      <c r="U31" s="111"/>
    </row>
    <row r="32" spans="1:23" s="114" customFormat="1" ht="15" customHeight="1" x14ac:dyDescent="0.3">
      <c r="A32" s="141">
        <v>1</v>
      </c>
      <c r="B32" s="142" t="s">
        <v>137</v>
      </c>
      <c r="C32" s="125" t="s">
        <v>138</v>
      </c>
      <c r="D32" s="126" t="s">
        <v>139</v>
      </c>
      <c r="E32" s="143">
        <v>35461.120000000003</v>
      </c>
      <c r="F32" s="125">
        <v>2015</v>
      </c>
      <c r="G32" s="128">
        <v>92</v>
      </c>
      <c r="H32" s="125">
        <v>2198</v>
      </c>
      <c r="I32" s="144">
        <v>1290</v>
      </c>
      <c r="J32" s="125" t="s">
        <v>140</v>
      </c>
      <c r="K32" s="129" t="s">
        <v>40</v>
      </c>
      <c r="L32" s="129">
        <v>11</v>
      </c>
      <c r="M32" s="129" t="s">
        <v>40</v>
      </c>
      <c r="N32" s="129" t="s">
        <v>40</v>
      </c>
      <c r="O32" s="129">
        <v>16</v>
      </c>
      <c r="P32" s="130">
        <v>0</v>
      </c>
      <c r="Q32" s="131" t="s">
        <v>201</v>
      </c>
      <c r="R32" s="132" t="s">
        <v>40</v>
      </c>
      <c r="S32" s="144" t="s">
        <v>40</v>
      </c>
      <c r="T32" s="101"/>
      <c r="U32" s="111"/>
    </row>
    <row r="33" spans="1:23" s="114" customFormat="1" ht="15" customHeight="1" x14ac:dyDescent="0.3">
      <c r="A33" s="141">
        <v>2</v>
      </c>
      <c r="B33" s="142" t="s">
        <v>141</v>
      </c>
      <c r="C33" s="125" t="s">
        <v>142</v>
      </c>
      <c r="D33" s="126" t="s">
        <v>143</v>
      </c>
      <c r="E33" s="143">
        <v>11525</v>
      </c>
      <c r="F33" s="125">
        <v>2009</v>
      </c>
      <c r="G33" s="128">
        <v>63</v>
      </c>
      <c r="H33" s="125">
        <v>1461</v>
      </c>
      <c r="I33" s="144">
        <v>440</v>
      </c>
      <c r="J33" s="125" t="s">
        <v>144</v>
      </c>
      <c r="K33" s="129" t="s">
        <v>40</v>
      </c>
      <c r="L33" s="129">
        <v>7</v>
      </c>
      <c r="M33" s="129" t="s">
        <v>40</v>
      </c>
      <c r="N33" s="129" t="s">
        <v>40</v>
      </c>
      <c r="O33" s="129">
        <v>5</v>
      </c>
      <c r="P33" s="130">
        <v>0</v>
      </c>
      <c r="Q33" s="131" t="s">
        <v>201</v>
      </c>
      <c r="R33" s="132" t="s">
        <v>40</v>
      </c>
      <c r="S33" s="144" t="s">
        <v>40</v>
      </c>
      <c r="T33" s="101"/>
      <c r="U33" s="111"/>
    </row>
    <row r="34" spans="1:23" s="114" customFormat="1" ht="15" customHeight="1" x14ac:dyDescent="0.3">
      <c r="A34" s="145"/>
      <c r="B34" s="146"/>
      <c r="C34" s="146"/>
      <c r="D34" s="147"/>
      <c r="E34" s="147"/>
      <c r="F34" s="145"/>
      <c r="G34" s="145"/>
      <c r="H34" s="145"/>
      <c r="I34" s="145"/>
      <c r="J34" s="148"/>
      <c r="K34" s="149"/>
      <c r="L34" s="150"/>
      <c r="M34" s="150"/>
      <c r="N34" s="151"/>
      <c r="O34" s="151"/>
      <c r="P34" s="151"/>
      <c r="Q34" s="151"/>
      <c r="R34" s="111"/>
      <c r="S34" s="111"/>
      <c r="T34" s="111"/>
      <c r="U34" s="111"/>
      <c r="V34" s="111"/>
      <c r="W34" s="111"/>
    </row>
    <row r="35" spans="1:23" s="114" customFormat="1" ht="25.5" customHeight="1" x14ac:dyDescent="0.3">
      <c r="A35" s="232" t="s">
        <v>74</v>
      </c>
      <c r="B35" s="233"/>
      <c r="C35" s="111"/>
      <c r="D35" s="111"/>
      <c r="E35" s="111"/>
      <c r="F35" s="111"/>
      <c r="G35" s="111"/>
      <c r="H35" s="111"/>
      <c r="I35" s="111"/>
      <c r="J35" s="138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14" customFormat="1" ht="46.8" x14ac:dyDescent="0.3">
      <c r="A36" s="117" t="s">
        <v>116</v>
      </c>
      <c r="B36" s="117" t="s">
        <v>117</v>
      </c>
      <c r="C36" s="117" t="s">
        <v>118</v>
      </c>
      <c r="D36" s="118" t="s">
        <v>119</v>
      </c>
      <c r="E36" s="118" t="s">
        <v>120</v>
      </c>
      <c r="F36" s="117" t="s">
        <v>121</v>
      </c>
      <c r="G36" s="117" t="s">
        <v>122</v>
      </c>
      <c r="H36" s="117" t="s">
        <v>123</v>
      </c>
      <c r="I36" s="119" t="s">
        <v>136</v>
      </c>
      <c r="J36" s="119" t="s">
        <v>124</v>
      </c>
      <c r="K36" s="120" t="s">
        <v>30</v>
      </c>
      <c r="L36" s="120" t="s">
        <v>42</v>
      </c>
      <c r="M36" s="120" t="s">
        <v>31</v>
      </c>
      <c r="N36" s="120" t="s">
        <v>38</v>
      </c>
      <c r="O36" s="120" t="s">
        <v>43</v>
      </c>
      <c r="P36" s="121" t="s">
        <v>125</v>
      </c>
      <c r="Q36" s="248" t="s">
        <v>126</v>
      </c>
      <c r="R36" s="249"/>
      <c r="S36" s="120" t="s">
        <v>128</v>
      </c>
      <c r="T36" s="152" t="s">
        <v>145</v>
      </c>
      <c r="U36" s="152" t="s">
        <v>206</v>
      </c>
      <c r="V36" s="100" t="s">
        <v>205</v>
      </c>
      <c r="W36" s="111"/>
    </row>
    <row r="37" spans="1:23" s="114" customFormat="1" ht="28.8" x14ac:dyDescent="0.3">
      <c r="A37" s="141">
        <v>1</v>
      </c>
      <c r="B37" s="142" t="s">
        <v>146</v>
      </c>
      <c r="C37" s="125" t="s">
        <v>147</v>
      </c>
      <c r="D37" s="153">
        <v>303157</v>
      </c>
      <c r="E37" s="154">
        <v>55303</v>
      </c>
      <c r="F37" s="144">
        <v>2004</v>
      </c>
      <c r="G37" s="155">
        <v>60</v>
      </c>
      <c r="H37" s="144">
        <v>4400</v>
      </c>
      <c r="I37" s="125"/>
      <c r="J37" s="156">
        <v>1</v>
      </c>
      <c r="K37" s="129" t="s">
        <v>40</v>
      </c>
      <c r="L37" s="129">
        <v>7</v>
      </c>
      <c r="M37" s="144" t="s">
        <v>40</v>
      </c>
      <c r="N37" s="144" t="s">
        <v>40</v>
      </c>
      <c r="O37" s="144">
        <v>9</v>
      </c>
      <c r="P37" s="157">
        <v>0</v>
      </c>
      <c r="Q37" s="250" t="s">
        <v>202</v>
      </c>
      <c r="R37" s="242"/>
      <c r="S37" s="144" t="s">
        <v>40</v>
      </c>
      <c r="T37" s="158" t="s">
        <v>148</v>
      </c>
      <c r="U37" s="158" t="s">
        <v>207</v>
      </c>
      <c r="V37" s="101"/>
      <c r="W37" s="111"/>
    </row>
    <row r="38" spans="1:23" s="114" customFormat="1" ht="28.8" x14ac:dyDescent="0.3">
      <c r="A38" s="141">
        <v>2</v>
      </c>
      <c r="B38" s="142" t="s">
        <v>149</v>
      </c>
      <c r="C38" s="125" t="s">
        <v>150</v>
      </c>
      <c r="D38" s="153" t="s">
        <v>151</v>
      </c>
      <c r="E38" s="154">
        <v>191000</v>
      </c>
      <c r="F38" s="144">
        <v>2008</v>
      </c>
      <c r="G38" s="155">
        <v>83</v>
      </c>
      <c r="H38" s="144">
        <v>4400</v>
      </c>
      <c r="I38" s="125"/>
      <c r="J38" s="156">
        <v>1</v>
      </c>
      <c r="K38" s="129" t="s">
        <v>40</v>
      </c>
      <c r="L38" s="129">
        <v>7</v>
      </c>
      <c r="M38" s="144" t="s">
        <v>40</v>
      </c>
      <c r="N38" s="144" t="s">
        <v>40</v>
      </c>
      <c r="O38" s="144">
        <v>9</v>
      </c>
      <c r="P38" s="157">
        <v>0</v>
      </c>
      <c r="Q38" s="250" t="s">
        <v>202</v>
      </c>
      <c r="R38" s="242"/>
      <c r="S38" s="144" t="s">
        <v>40</v>
      </c>
      <c r="T38" s="158" t="s">
        <v>148</v>
      </c>
      <c r="U38" s="159" t="s">
        <v>208</v>
      </c>
      <c r="V38" s="101"/>
      <c r="W38" s="111"/>
    </row>
    <row r="39" spans="1:23" s="166" customFormat="1" ht="15" customHeight="1" x14ac:dyDescent="0.3">
      <c r="A39" s="160"/>
      <c r="B39" s="161"/>
      <c r="C39" s="161"/>
      <c r="D39" s="162"/>
      <c r="E39" s="163"/>
      <c r="F39" s="161"/>
      <c r="G39" s="161"/>
      <c r="H39" s="161"/>
      <c r="I39" s="161"/>
      <c r="J39" s="161"/>
      <c r="K39" s="164"/>
      <c r="L39" s="164"/>
      <c r="M39" s="164"/>
      <c r="N39" s="164"/>
      <c r="O39" s="164"/>
      <c r="P39" s="164"/>
      <c r="Q39" s="164"/>
      <c r="R39" s="164"/>
      <c r="S39" s="164"/>
      <c r="T39" s="165"/>
      <c r="U39" s="165"/>
      <c r="V39" s="165"/>
      <c r="W39" s="165"/>
    </row>
    <row r="40" spans="1:23" s="166" customFormat="1" ht="25.5" customHeight="1" x14ac:dyDescent="0.3">
      <c r="A40" s="232" t="s">
        <v>75</v>
      </c>
      <c r="B40" s="233"/>
      <c r="C40" s="160"/>
      <c r="D40" s="167"/>
      <c r="E40" s="167"/>
      <c r="F40" s="160"/>
      <c r="G40" s="160"/>
      <c r="H40" s="160"/>
      <c r="I40" s="160"/>
      <c r="J40" s="160"/>
      <c r="K40" s="151"/>
      <c r="L40" s="151"/>
      <c r="M40" s="151"/>
      <c r="N40" s="165"/>
      <c r="O40" s="165"/>
      <c r="P40" s="165"/>
      <c r="Q40" s="165"/>
      <c r="R40" s="165"/>
      <c r="S40" s="165"/>
      <c r="T40" s="165"/>
      <c r="U40" s="165"/>
      <c r="V40" s="165"/>
      <c r="W40" s="165"/>
    </row>
    <row r="41" spans="1:23" s="114" customFormat="1" ht="62.4" x14ac:dyDescent="0.3">
      <c r="A41" s="117" t="s">
        <v>116</v>
      </c>
      <c r="B41" s="117" t="s">
        <v>117</v>
      </c>
      <c r="C41" s="117" t="s">
        <v>118</v>
      </c>
      <c r="D41" s="118" t="s">
        <v>119</v>
      </c>
      <c r="E41" s="118" t="s">
        <v>120</v>
      </c>
      <c r="F41" s="117" t="s">
        <v>121</v>
      </c>
      <c r="G41" s="117" t="s">
        <v>122</v>
      </c>
      <c r="H41" s="117" t="s">
        <v>123</v>
      </c>
      <c r="I41" s="119" t="s">
        <v>136</v>
      </c>
      <c r="J41" s="119" t="s">
        <v>124</v>
      </c>
      <c r="K41" s="120" t="s">
        <v>30</v>
      </c>
      <c r="L41" s="120" t="s">
        <v>42</v>
      </c>
      <c r="M41" s="120" t="s">
        <v>31</v>
      </c>
      <c r="N41" s="120" t="s">
        <v>38</v>
      </c>
      <c r="O41" s="120" t="s">
        <v>43</v>
      </c>
      <c r="P41" s="121" t="s">
        <v>125</v>
      </c>
      <c r="Q41" s="122" t="s">
        <v>126</v>
      </c>
      <c r="R41" s="120" t="s">
        <v>127</v>
      </c>
      <c r="S41" s="120" t="s">
        <v>128</v>
      </c>
      <c r="T41" s="152" t="s">
        <v>206</v>
      </c>
      <c r="U41" s="100" t="s">
        <v>205</v>
      </c>
    </row>
    <row r="42" spans="1:23" s="114" customFormat="1" ht="28.8" x14ac:dyDescent="0.3">
      <c r="A42" s="141">
        <v>1</v>
      </c>
      <c r="B42" s="142" t="s">
        <v>152</v>
      </c>
      <c r="C42" s="125" t="s">
        <v>153</v>
      </c>
      <c r="D42" s="168" t="s">
        <v>154</v>
      </c>
      <c r="E42" s="143">
        <v>23266</v>
      </c>
      <c r="F42" s="125">
        <v>2006</v>
      </c>
      <c r="G42" s="155">
        <v>96</v>
      </c>
      <c r="H42" s="156">
        <v>2461</v>
      </c>
      <c r="I42" s="144"/>
      <c r="J42" s="144" t="s">
        <v>155</v>
      </c>
      <c r="K42" s="144" t="s">
        <v>40</v>
      </c>
      <c r="L42" s="144">
        <v>10</v>
      </c>
      <c r="M42" s="144" t="s">
        <v>40</v>
      </c>
      <c r="N42" s="144" t="s">
        <v>40</v>
      </c>
      <c r="O42" s="144">
        <v>9</v>
      </c>
      <c r="P42" s="157">
        <v>0</v>
      </c>
      <c r="Q42" s="131" t="s">
        <v>201</v>
      </c>
      <c r="R42" s="132" t="s">
        <v>40</v>
      </c>
      <c r="S42" s="144" t="s">
        <v>40</v>
      </c>
      <c r="T42" s="158" t="s">
        <v>209</v>
      </c>
      <c r="U42" s="101"/>
    </row>
    <row r="43" spans="1:23" s="114" customFormat="1" ht="28.8" x14ac:dyDescent="0.3">
      <c r="A43" s="141">
        <v>2</v>
      </c>
      <c r="B43" s="142" t="s">
        <v>156</v>
      </c>
      <c r="C43" s="125" t="s">
        <v>157</v>
      </c>
      <c r="D43" s="168" t="s">
        <v>158</v>
      </c>
      <c r="E43" s="143">
        <v>28340</v>
      </c>
      <c r="F43" s="125">
        <v>2013</v>
      </c>
      <c r="G43" s="155">
        <v>114</v>
      </c>
      <c r="H43" s="156">
        <v>2198</v>
      </c>
      <c r="I43" s="144">
        <v>1015</v>
      </c>
      <c r="J43" s="144" t="s">
        <v>155</v>
      </c>
      <c r="K43" s="144" t="s">
        <v>40</v>
      </c>
      <c r="L43" s="144">
        <v>8</v>
      </c>
      <c r="M43" s="144" t="s">
        <v>40</v>
      </c>
      <c r="N43" s="144" t="s">
        <v>40</v>
      </c>
      <c r="O43" s="144">
        <v>9</v>
      </c>
      <c r="P43" s="157">
        <v>0</v>
      </c>
      <c r="Q43" s="131" t="s">
        <v>201</v>
      </c>
      <c r="R43" s="132" t="s">
        <v>40</v>
      </c>
      <c r="S43" s="144" t="s">
        <v>40</v>
      </c>
      <c r="T43" s="158" t="s">
        <v>210</v>
      </c>
      <c r="U43" s="101"/>
    </row>
    <row r="44" spans="1:23" s="114" customFormat="1" ht="28.8" x14ac:dyDescent="0.3">
      <c r="A44" s="141">
        <v>3</v>
      </c>
      <c r="B44" s="142" t="s">
        <v>159</v>
      </c>
      <c r="C44" s="125" t="s">
        <v>160</v>
      </c>
      <c r="D44" s="168" t="s">
        <v>161</v>
      </c>
      <c r="E44" s="143">
        <v>55789.04</v>
      </c>
      <c r="F44" s="125">
        <v>2017</v>
      </c>
      <c r="G44" s="155">
        <v>110</v>
      </c>
      <c r="H44" s="156">
        <v>1968</v>
      </c>
      <c r="I44" s="144">
        <v>1010</v>
      </c>
      <c r="J44" s="169" t="s">
        <v>162</v>
      </c>
      <c r="K44" s="144" t="s">
        <v>40</v>
      </c>
      <c r="L44" s="144">
        <v>8</v>
      </c>
      <c r="M44" s="144" t="s">
        <v>40</v>
      </c>
      <c r="N44" s="144" t="s">
        <v>40</v>
      </c>
      <c r="O44" s="144">
        <v>6</v>
      </c>
      <c r="P44" s="130">
        <v>0</v>
      </c>
      <c r="Q44" s="131" t="s">
        <v>201</v>
      </c>
      <c r="R44" s="131" t="s">
        <v>40</v>
      </c>
      <c r="S44" s="169" t="s">
        <v>40</v>
      </c>
      <c r="T44" s="158" t="s">
        <v>163</v>
      </c>
      <c r="U44" s="101"/>
    </row>
    <row r="45" spans="1:23" s="114" customFormat="1" ht="15" customHeight="1" x14ac:dyDescent="0.3">
      <c r="A45" s="111"/>
      <c r="B45" s="138"/>
      <c r="C45" s="138"/>
      <c r="D45" s="170"/>
      <c r="E45" s="170"/>
      <c r="F45" s="138"/>
      <c r="G45" s="171"/>
      <c r="H45" s="172"/>
      <c r="I45" s="148"/>
      <c r="J45" s="173"/>
      <c r="K45" s="138"/>
      <c r="L45" s="111"/>
      <c r="M45" s="111"/>
      <c r="N45" s="111"/>
      <c r="O45" s="111"/>
      <c r="P45" s="111"/>
      <c r="Q45" s="111"/>
    </row>
    <row r="46" spans="1:23" s="114" customFormat="1" ht="25.5" customHeight="1" x14ac:dyDescent="0.3">
      <c r="A46" s="232" t="s">
        <v>76</v>
      </c>
      <c r="B46" s="233"/>
      <c r="C46" s="115"/>
      <c r="D46" s="116"/>
      <c r="E46" s="116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14" customFormat="1" ht="62.4" x14ac:dyDescent="0.3">
      <c r="A47" s="117" t="s">
        <v>116</v>
      </c>
      <c r="B47" s="119" t="s">
        <v>117</v>
      </c>
      <c r="C47" s="119" t="s">
        <v>118</v>
      </c>
      <c r="D47" s="174" t="s">
        <v>119</v>
      </c>
      <c r="E47" s="118" t="s">
        <v>120</v>
      </c>
      <c r="F47" s="117" t="s">
        <v>121</v>
      </c>
      <c r="G47" s="119" t="s">
        <v>122</v>
      </c>
      <c r="H47" s="119" t="s">
        <v>123</v>
      </c>
      <c r="I47" s="119" t="s">
        <v>136</v>
      </c>
      <c r="J47" s="119" t="s">
        <v>124</v>
      </c>
      <c r="K47" s="175" t="s">
        <v>30</v>
      </c>
      <c r="L47" s="175" t="s">
        <v>42</v>
      </c>
      <c r="M47" s="175" t="s">
        <v>31</v>
      </c>
      <c r="N47" s="175" t="s">
        <v>38</v>
      </c>
      <c r="O47" s="175" t="s">
        <v>43</v>
      </c>
      <c r="P47" s="122" t="s">
        <v>125</v>
      </c>
      <c r="Q47" s="122" t="s">
        <v>126</v>
      </c>
      <c r="R47" s="175" t="s">
        <v>128</v>
      </c>
      <c r="S47" s="251" t="s">
        <v>145</v>
      </c>
      <c r="T47" s="252"/>
      <c r="U47" s="100" t="s">
        <v>205</v>
      </c>
      <c r="V47" s="111"/>
    </row>
    <row r="48" spans="1:23" s="114" customFormat="1" ht="19.95" customHeight="1" x14ac:dyDescent="0.3">
      <c r="A48" s="141">
        <v>1</v>
      </c>
      <c r="B48" s="176" t="s">
        <v>164</v>
      </c>
      <c r="C48" s="125" t="s">
        <v>165</v>
      </c>
      <c r="D48" s="177">
        <v>70211</v>
      </c>
      <c r="E48" s="178"/>
      <c r="F48" s="125">
        <v>1995</v>
      </c>
      <c r="G48" s="128"/>
      <c r="H48" s="125"/>
      <c r="I48" s="125"/>
      <c r="J48" s="125">
        <v>1</v>
      </c>
      <c r="K48" s="129" t="s">
        <v>40</v>
      </c>
      <c r="L48" s="129">
        <v>7</v>
      </c>
      <c r="M48" s="129" t="s">
        <v>40</v>
      </c>
      <c r="N48" s="129" t="s">
        <v>41</v>
      </c>
      <c r="O48" s="129" t="s">
        <v>16</v>
      </c>
      <c r="P48" s="129" t="s">
        <v>16</v>
      </c>
      <c r="Q48" s="131" t="s">
        <v>16</v>
      </c>
      <c r="R48" s="129" t="s">
        <v>40</v>
      </c>
      <c r="S48" s="253"/>
      <c r="T48" s="254"/>
      <c r="U48" s="101"/>
      <c r="V48" s="111"/>
    </row>
    <row r="49" spans="1:23" s="179" customFormat="1" ht="19.95" customHeight="1" x14ac:dyDescent="0.3">
      <c r="A49" s="141">
        <v>2</v>
      </c>
      <c r="B49" s="176" t="s">
        <v>166</v>
      </c>
      <c r="C49" s="144" t="s">
        <v>167</v>
      </c>
      <c r="D49" s="177" t="s">
        <v>168</v>
      </c>
      <c r="E49" s="143">
        <v>15581.5</v>
      </c>
      <c r="F49" s="125">
        <v>2011</v>
      </c>
      <c r="G49" s="128"/>
      <c r="H49" s="125"/>
      <c r="I49" s="125"/>
      <c r="J49" s="125">
        <v>1</v>
      </c>
      <c r="K49" s="129" t="s">
        <v>40</v>
      </c>
      <c r="L49" s="129">
        <v>10</v>
      </c>
      <c r="M49" s="129" t="s">
        <v>40</v>
      </c>
      <c r="N49" s="129" t="s">
        <v>40</v>
      </c>
      <c r="O49" s="129">
        <v>5</v>
      </c>
      <c r="P49" s="130">
        <v>0</v>
      </c>
      <c r="Q49" s="132" t="s">
        <v>203</v>
      </c>
      <c r="R49" s="129" t="s">
        <v>40</v>
      </c>
      <c r="S49" s="253" t="s">
        <v>169</v>
      </c>
      <c r="T49" s="255"/>
      <c r="U49" s="101"/>
      <c r="V49" s="111"/>
    </row>
    <row r="50" spans="1:23" s="114" customFormat="1" ht="19.95" customHeight="1" x14ac:dyDescent="0.3">
      <c r="A50" s="141">
        <v>3</v>
      </c>
      <c r="B50" s="176" t="s">
        <v>171</v>
      </c>
      <c r="C50" s="125" t="s">
        <v>172</v>
      </c>
      <c r="D50" s="180" t="s">
        <v>173</v>
      </c>
      <c r="E50" s="143">
        <v>57100</v>
      </c>
      <c r="F50" s="125">
        <v>2007</v>
      </c>
      <c r="G50" s="128"/>
      <c r="H50" s="125"/>
      <c r="I50" s="125"/>
      <c r="J50" s="125">
        <v>1</v>
      </c>
      <c r="K50" s="129" t="s">
        <v>40</v>
      </c>
      <c r="L50" s="129">
        <v>7</v>
      </c>
      <c r="M50" s="129" t="s">
        <v>40</v>
      </c>
      <c r="N50" s="129" t="s">
        <v>40</v>
      </c>
      <c r="O50" s="129">
        <v>5</v>
      </c>
      <c r="P50" s="130">
        <v>0</v>
      </c>
      <c r="Q50" s="132" t="s">
        <v>202</v>
      </c>
      <c r="R50" s="129" t="s">
        <v>40</v>
      </c>
      <c r="S50" s="253" t="s">
        <v>170</v>
      </c>
      <c r="T50" s="255"/>
      <c r="U50" s="101"/>
      <c r="V50" s="111"/>
    </row>
    <row r="51" spans="1:23" s="179" customFormat="1" ht="19.95" customHeight="1" x14ac:dyDescent="0.3">
      <c r="A51" s="141">
        <v>4</v>
      </c>
      <c r="B51" s="176" t="s">
        <v>174</v>
      </c>
      <c r="C51" s="125" t="s">
        <v>175</v>
      </c>
      <c r="D51" s="180" t="s">
        <v>176</v>
      </c>
      <c r="E51" s="143">
        <v>103591</v>
      </c>
      <c r="F51" s="125">
        <v>2002</v>
      </c>
      <c r="G51" s="128">
        <v>205</v>
      </c>
      <c r="H51" s="125">
        <v>6374</v>
      </c>
      <c r="I51" s="125"/>
      <c r="J51" s="125" t="s">
        <v>155</v>
      </c>
      <c r="K51" s="129" t="s">
        <v>40</v>
      </c>
      <c r="L51" s="144">
        <v>10</v>
      </c>
      <c r="M51" s="129" t="s">
        <v>40</v>
      </c>
      <c r="N51" s="129" t="s">
        <v>40</v>
      </c>
      <c r="O51" s="129">
        <v>5</v>
      </c>
      <c r="P51" s="130">
        <v>0</v>
      </c>
      <c r="Q51" s="132" t="s">
        <v>202</v>
      </c>
      <c r="R51" s="129" t="s">
        <v>40</v>
      </c>
      <c r="S51" s="253" t="s">
        <v>170</v>
      </c>
      <c r="T51" s="255"/>
      <c r="U51" s="101"/>
      <c r="V51" s="111"/>
    </row>
    <row r="52" spans="1:23" s="179" customFormat="1" ht="19.95" customHeight="1" x14ac:dyDescent="0.3">
      <c r="A52" s="141">
        <v>5</v>
      </c>
      <c r="B52" s="176" t="s">
        <v>177</v>
      </c>
      <c r="C52" s="125" t="s">
        <v>178</v>
      </c>
      <c r="D52" s="180" t="s">
        <v>179</v>
      </c>
      <c r="E52" s="143">
        <v>103781</v>
      </c>
      <c r="F52" s="125">
        <v>2004</v>
      </c>
      <c r="G52" s="128">
        <v>205</v>
      </c>
      <c r="H52" s="125">
        <v>6374</v>
      </c>
      <c r="I52" s="125"/>
      <c r="J52" s="125" t="s">
        <v>155</v>
      </c>
      <c r="K52" s="129" t="s">
        <v>40</v>
      </c>
      <c r="L52" s="144">
        <v>10</v>
      </c>
      <c r="M52" s="129" t="s">
        <v>40</v>
      </c>
      <c r="N52" s="129" t="s">
        <v>40</v>
      </c>
      <c r="O52" s="129">
        <v>10</v>
      </c>
      <c r="P52" s="130">
        <v>0</v>
      </c>
      <c r="Q52" s="132" t="s">
        <v>202</v>
      </c>
      <c r="R52" s="129" t="s">
        <v>40</v>
      </c>
      <c r="S52" s="253" t="s">
        <v>170</v>
      </c>
      <c r="T52" s="255"/>
      <c r="U52" s="101"/>
      <c r="V52" s="111"/>
    </row>
    <row r="53" spans="1:23" s="179" customFormat="1" ht="19.95" customHeight="1" x14ac:dyDescent="0.3">
      <c r="A53" s="141">
        <v>6</v>
      </c>
      <c r="B53" s="176" t="s">
        <v>180</v>
      </c>
      <c r="C53" s="125" t="s">
        <v>181</v>
      </c>
      <c r="D53" s="180" t="s">
        <v>182</v>
      </c>
      <c r="E53" s="143">
        <v>87911</v>
      </c>
      <c r="F53" s="125">
        <v>2004</v>
      </c>
      <c r="G53" s="128">
        <v>205</v>
      </c>
      <c r="H53" s="125">
        <v>6374</v>
      </c>
      <c r="I53" s="125"/>
      <c r="J53" s="125" t="s">
        <v>155</v>
      </c>
      <c r="K53" s="129" t="s">
        <v>40</v>
      </c>
      <c r="L53" s="144">
        <v>8</v>
      </c>
      <c r="M53" s="129" t="s">
        <v>40</v>
      </c>
      <c r="N53" s="129" t="s">
        <v>40</v>
      </c>
      <c r="O53" s="144">
        <v>9</v>
      </c>
      <c r="P53" s="130">
        <v>0</v>
      </c>
      <c r="Q53" s="132" t="s">
        <v>202</v>
      </c>
      <c r="R53" s="129" t="s">
        <v>40</v>
      </c>
      <c r="S53" s="253" t="s">
        <v>170</v>
      </c>
      <c r="T53" s="255"/>
      <c r="U53" s="101"/>
      <c r="V53" s="111"/>
    </row>
    <row r="54" spans="1:23" s="179" customFormat="1" ht="19.95" customHeight="1" x14ac:dyDescent="0.3">
      <c r="A54" s="141">
        <v>7</v>
      </c>
      <c r="B54" s="176" t="s">
        <v>183</v>
      </c>
      <c r="C54" s="125" t="s">
        <v>184</v>
      </c>
      <c r="D54" s="180" t="s">
        <v>185</v>
      </c>
      <c r="E54" s="143">
        <v>106960</v>
      </c>
      <c r="F54" s="125">
        <v>2006</v>
      </c>
      <c r="G54" s="128">
        <v>205</v>
      </c>
      <c r="H54" s="125">
        <v>6374</v>
      </c>
      <c r="I54" s="125"/>
      <c r="J54" s="125" t="s">
        <v>155</v>
      </c>
      <c r="K54" s="129" t="s">
        <v>40</v>
      </c>
      <c r="L54" s="144">
        <v>7</v>
      </c>
      <c r="M54" s="129" t="s">
        <v>40</v>
      </c>
      <c r="N54" s="129" t="s">
        <v>40</v>
      </c>
      <c r="O54" s="144">
        <v>5</v>
      </c>
      <c r="P54" s="130">
        <v>0</v>
      </c>
      <c r="Q54" s="132" t="s">
        <v>202</v>
      </c>
      <c r="R54" s="129" t="s">
        <v>40</v>
      </c>
      <c r="S54" s="253" t="s">
        <v>170</v>
      </c>
      <c r="T54" s="255"/>
      <c r="U54" s="101"/>
      <c r="V54" s="111"/>
    </row>
    <row r="55" spans="1:23" s="179" customFormat="1" ht="19.95" customHeight="1" x14ac:dyDescent="0.3">
      <c r="A55" s="141">
        <v>8</v>
      </c>
      <c r="B55" s="176" t="s">
        <v>186</v>
      </c>
      <c r="C55" s="125" t="s">
        <v>187</v>
      </c>
      <c r="D55" s="180" t="s">
        <v>188</v>
      </c>
      <c r="E55" s="143">
        <v>167933</v>
      </c>
      <c r="F55" s="125">
        <v>2007</v>
      </c>
      <c r="G55" s="128">
        <v>210</v>
      </c>
      <c r="H55" s="125">
        <v>6374</v>
      </c>
      <c r="I55" s="125"/>
      <c r="J55" s="125" t="s">
        <v>155</v>
      </c>
      <c r="K55" s="129" t="s">
        <v>40</v>
      </c>
      <c r="L55" s="144">
        <v>10</v>
      </c>
      <c r="M55" s="129" t="s">
        <v>40</v>
      </c>
      <c r="N55" s="129" t="s">
        <v>40</v>
      </c>
      <c r="O55" s="144">
        <v>5</v>
      </c>
      <c r="P55" s="130">
        <v>0</v>
      </c>
      <c r="Q55" s="132" t="s">
        <v>202</v>
      </c>
      <c r="R55" s="129" t="s">
        <v>40</v>
      </c>
      <c r="S55" s="253" t="s">
        <v>170</v>
      </c>
      <c r="T55" s="255"/>
      <c r="U55" s="101"/>
      <c r="V55" s="111"/>
    </row>
    <row r="56" spans="1:23" s="179" customFormat="1" ht="19.95" customHeight="1" x14ac:dyDescent="0.3">
      <c r="A56" s="141">
        <v>9</v>
      </c>
      <c r="B56" s="176" t="s">
        <v>189</v>
      </c>
      <c r="C56" s="125" t="s">
        <v>190</v>
      </c>
      <c r="D56" s="180" t="s">
        <v>191</v>
      </c>
      <c r="E56" s="143">
        <v>121800</v>
      </c>
      <c r="F56" s="125">
        <v>2013</v>
      </c>
      <c r="G56" s="128">
        <v>217</v>
      </c>
      <c r="H56" s="125">
        <v>7146</v>
      </c>
      <c r="I56" s="125"/>
      <c r="J56" s="125" t="s">
        <v>155</v>
      </c>
      <c r="K56" s="129" t="s">
        <v>40</v>
      </c>
      <c r="L56" s="144">
        <v>10</v>
      </c>
      <c r="M56" s="129" t="s">
        <v>40</v>
      </c>
      <c r="N56" s="129" t="s">
        <v>40</v>
      </c>
      <c r="O56" s="144">
        <v>5</v>
      </c>
      <c r="P56" s="130">
        <v>0</v>
      </c>
      <c r="Q56" s="132" t="s">
        <v>203</v>
      </c>
      <c r="R56" s="129" t="s">
        <v>40</v>
      </c>
      <c r="S56" s="253" t="s">
        <v>170</v>
      </c>
      <c r="T56" s="255"/>
      <c r="U56" s="101"/>
      <c r="V56" s="111"/>
    </row>
    <row r="57" spans="1:23" s="179" customFormat="1" ht="19.95" customHeight="1" x14ac:dyDescent="0.3">
      <c r="A57" s="141">
        <v>10</v>
      </c>
      <c r="B57" s="176" t="s">
        <v>192</v>
      </c>
      <c r="C57" s="125" t="s">
        <v>193</v>
      </c>
      <c r="D57" s="180" t="s">
        <v>194</v>
      </c>
      <c r="E57" s="143">
        <v>143809</v>
      </c>
      <c r="F57" s="125">
        <v>2001</v>
      </c>
      <c r="G57" s="128">
        <v>205</v>
      </c>
      <c r="H57" s="125">
        <v>6374</v>
      </c>
      <c r="I57" s="125"/>
      <c r="J57" s="125" t="s">
        <v>155</v>
      </c>
      <c r="K57" s="129" t="s">
        <v>40</v>
      </c>
      <c r="L57" s="144">
        <v>7</v>
      </c>
      <c r="M57" s="129" t="s">
        <v>40</v>
      </c>
      <c r="N57" s="129" t="s">
        <v>40</v>
      </c>
      <c r="O57" s="144">
        <v>5</v>
      </c>
      <c r="P57" s="130">
        <v>0</v>
      </c>
      <c r="Q57" s="132" t="s">
        <v>202</v>
      </c>
      <c r="R57" s="129" t="s">
        <v>40</v>
      </c>
      <c r="S57" s="253" t="s">
        <v>170</v>
      </c>
      <c r="T57" s="255"/>
      <c r="U57" s="101"/>
      <c r="V57" s="111"/>
    </row>
    <row r="58" spans="1:23" s="179" customFormat="1" ht="19.95" customHeight="1" x14ac:dyDescent="0.3">
      <c r="A58" s="141">
        <v>11</v>
      </c>
      <c r="B58" s="176" t="s">
        <v>196</v>
      </c>
      <c r="C58" s="125" t="s">
        <v>197</v>
      </c>
      <c r="D58" s="180" t="s">
        <v>195</v>
      </c>
      <c r="E58" s="143">
        <v>71300</v>
      </c>
      <c r="F58" s="125">
        <v>2019</v>
      </c>
      <c r="G58" s="128">
        <v>129</v>
      </c>
      <c r="H58" s="125">
        <v>2998</v>
      </c>
      <c r="I58" s="125"/>
      <c r="J58" s="125">
        <v>3</v>
      </c>
      <c r="K58" s="129" t="s">
        <v>40</v>
      </c>
      <c r="L58" s="144">
        <v>8</v>
      </c>
      <c r="M58" s="129" t="s">
        <v>40</v>
      </c>
      <c r="N58" s="129" t="s">
        <v>40</v>
      </c>
      <c r="O58" s="144">
        <v>6</v>
      </c>
      <c r="P58" s="130">
        <v>0</v>
      </c>
      <c r="Q58" s="132" t="s">
        <v>203</v>
      </c>
      <c r="R58" s="129" t="s">
        <v>40</v>
      </c>
      <c r="S58" s="253" t="s">
        <v>170</v>
      </c>
      <c r="T58" s="255"/>
      <c r="U58" s="101"/>
      <c r="V58" s="111"/>
    </row>
    <row r="59" spans="1:23" s="182" customFormat="1" ht="19.95" customHeight="1" x14ac:dyDescent="0.3">
      <c r="A59" s="141">
        <v>12</v>
      </c>
      <c r="B59" s="181" t="s">
        <v>198</v>
      </c>
      <c r="C59" s="181"/>
      <c r="D59" s="180" t="s">
        <v>199</v>
      </c>
      <c r="E59" s="154">
        <v>161650</v>
      </c>
      <c r="F59" s="144">
        <v>2019</v>
      </c>
      <c r="G59" s="144">
        <v>220</v>
      </c>
      <c r="H59" s="181"/>
      <c r="I59" s="181"/>
      <c r="J59" s="144" t="s">
        <v>155</v>
      </c>
      <c r="K59" s="144" t="s">
        <v>40</v>
      </c>
      <c r="L59" s="144">
        <v>10</v>
      </c>
      <c r="M59" s="144" t="s">
        <v>40</v>
      </c>
      <c r="N59" s="144" t="s">
        <v>40</v>
      </c>
      <c r="O59" s="144">
        <v>5</v>
      </c>
      <c r="P59" s="157">
        <v>0</v>
      </c>
      <c r="Q59" s="132" t="s">
        <v>203</v>
      </c>
      <c r="R59" s="144" t="s">
        <v>40</v>
      </c>
      <c r="S59" s="256" t="s">
        <v>170</v>
      </c>
      <c r="T59" s="257"/>
      <c r="U59" s="101"/>
      <c r="V59" s="111"/>
      <c r="W59" s="133"/>
    </row>
    <row r="60" spans="1:23" s="182" customFormat="1" ht="15" customHeight="1" x14ac:dyDescent="0.3">
      <c r="A60" s="111"/>
      <c r="B60" s="111"/>
      <c r="C60" s="111"/>
      <c r="D60" s="113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33"/>
    </row>
    <row r="61" spans="1:23" s="182" customFormat="1" ht="15" customHeight="1" x14ac:dyDescent="0.3">
      <c r="A61" s="111"/>
      <c r="B61" s="111"/>
      <c r="C61" s="111"/>
      <c r="D61" s="113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33"/>
    </row>
    <row r="62" spans="1:23" s="179" customFormat="1" ht="15" customHeight="1" x14ac:dyDescent="0.3">
      <c r="A62" s="111"/>
      <c r="B62" s="111"/>
      <c r="C62" s="111"/>
      <c r="D62" s="113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</row>
    <row r="63" spans="1:23" s="6" customFormat="1" ht="15" customHeight="1" x14ac:dyDescent="0.25">
      <c r="A63" s="53"/>
      <c r="B63" s="53"/>
      <c r="C63" s="53"/>
      <c r="D63" s="53"/>
      <c r="E63" s="54"/>
      <c r="Q63" s="9"/>
      <c r="R63" s="9"/>
      <c r="S63" s="9"/>
      <c r="T63" s="9"/>
      <c r="U63" s="9"/>
    </row>
    <row r="64" spans="1:23" s="6" customFormat="1" ht="15" customHeight="1" x14ac:dyDescent="0.25">
      <c r="A64" s="53"/>
      <c r="B64" s="53"/>
      <c r="C64" s="53"/>
      <c r="D64" s="53"/>
      <c r="E64" s="54"/>
      <c r="Q64" s="9"/>
      <c r="R64" s="9"/>
      <c r="S64" s="9"/>
      <c r="T64" s="9"/>
      <c r="U64" s="9"/>
    </row>
    <row r="65" spans="1:21" s="22" customFormat="1" ht="21" customHeight="1" x14ac:dyDescent="0.3">
      <c r="A65" s="196" t="s">
        <v>94</v>
      </c>
      <c r="B65" s="197"/>
      <c r="C65" s="197"/>
      <c r="D65" s="197"/>
      <c r="E65" s="197"/>
      <c r="F65" s="230"/>
      <c r="G65" s="230"/>
      <c r="H65" s="230"/>
      <c r="I65" s="230"/>
      <c r="J65" s="230"/>
    </row>
    <row r="66" spans="1:21" s="20" customFormat="1" ht="15.6" x14ac:dyDescent="0.3">
      <c r="B66" s="60"/>
      <c r="C66" s="61"/>
      <c r="D66" s="61"/>
      <c r="E66" s="61"/>
    </row>
    <row r="67" spans="1:21" s="45" customFormat="1" ht="46.8" x14ac:dyDescent="0.3">
      <c r="A67" s="90" t="s">
        <v>39</v>
      </c>
      <c r="B67" s="90" t="s">
        <v>26</v>
      </c>
      <c r="C67" s="241" t="s">
        <v>28</v>
      </c>
      <c r="D67" s="242"/>
      <c r="E67" s="94" t="s">
        <v>27</v>
      </c>
      <c r="F67" s="198" t="s">
        <v>29</v>
      </c>
      <c r="G67" s="198"/>
      <c r="H67" s="198"/>
      <c r="I67" s="183"/>
      <c r="J67" s="183"/>
    </row>
    <row r="68" spans="1:21" s="45" customFormat="1" ht="24" customHeight="1" thickBot="1" x14ac:dyDescent="0.35">
      <c r="A68" s="65">
        <v>1</v>
      </c>
      <c r="B68" s="64" t="s">
        <v>86</v>
      </c>
      <c r="C68" s="243">
        <f>S27+S28+T32+T33+V37+V38+SUM(U42:U44)+SUM(U48:U59)</f>
        <v>0</v>
      </c>
      <c r="D68" s="244"/>
      <c r="E68" s="73">
        <f>ROUND(C68*0.085,2)</f>
        <v>0</v>
      </c>
      <c r="F68" s="234">
        <f>C68+E68</f>
        <v>0</v>
      </c>
      <c r="G68" s="234"/>
      <c r="H68" s="234"/>
      <c r="I68" s="183"/>
      <c r="J68" s="183"/>
    </row>
    <row r="69" spans="1:21" s="45" customFormat="1" ht="24" customHeight="1" thickBot="1" x14ac:dyDescent="0.35">
      <c r="A69" s="67"/>
      <c r="B69" s="67" t="s">
        <v>22</v>
      </c>
      <c r="C69" s="235">
        <f>SUM(C68)</f>
        <v>0</v>
      </c>
      <c r="D69" s="245"/>
      <c r="E69" s="74">
        <f>SUM(E68)</f>
        <v>0</v>
      </c>
      <c r="F69" s="235">
        <f>SUM(F68)</f>
        <v>0</v>
      </c>
      <c r="G69" s="236"/>
      <c r="H69" s="237"/>
      <c r="I69" s="183"/>
      <c r="J69" s="183"/>
    </row>
    <row r="70" spans="1:21" s="45" customFormat="1" ht="15" customHeight="1" x14ac:dyDescent="0.3">
      <c r="E70" s="46"/>
      <c r="I70" s="102"/>
      <c r="J70" s="102"/>
    </row>
    <row r="71" spans="1:21" s="45" customFormat="1" ht="15" customHeight="1" x14ac:dyDescent="0.3">
      <c r="E71" s="46"/>
    </row>
    <row r="72" spans="1:21" s="45" customFormat="1" ht="15" customHeight="1" x14ac:dyDescent="0.3">
      <c r="E72" s="46"/>
    </row>
    <row r="73" spans="1:21" s="6" customFormat="1" ht="18" customHeight="1" x14ac:dyDescent="0.25">
      <c r="A73" s="194" t="s">
        <v>25</v>
      </c>
      <c r="B73" s="195"/>
      <c r="C73" s="195"/>
      <c r="D73" s="195"/>
      <c r="E73" s="195"/>
      <c r="F73" s="195"/>
      <c r="G73" s="195"/>
      <c r="Q73" s="9"/>
      <c r="R73" s="9"/>
      <c r="S73" s="9"/>
      <c r="T73" s="9"/>
      <c r="U73" s="9"/>
    </row>
    <row r="74" spans="1:21" s="6" customFormat="1" ht="18" customHeight="1" x14ac:dyDescent="0.3">
      <c r="A74" s="194" t="s">
        <v>212</v>
      </c>
      <c r="B74" s="195"/>
      <c r="C74" s="195"/>
      <c r="D74" s="195"/>
      <c r="E74" s="195"/>
      <c r="F74" s="195"/>
      <c r="G74" s="195"/>
      <c r="H74" s="231"/>
      <c r="I74" s="231"/>
      <c r="J74" s="231"/>
      <c r="K74" s="231"/>
      <c r="L74" s="231"/>
      <c r="M74" s="231"/>
      <c r="N74" s="231"/>
      <c r="O74" s="231"/>
      <c r="Q74" s="9"/>
      <c r="R74" s="9"/>
      <c r="S74" s="9"/>
      <c r="T74" s="9"/>
      <c r="U74" s="9"/>
    </row>
    <row r="75" spans="1:21" s="6" customFormat="1" ht="18" customHeight="1" x14ac:dyDescent="0.3">
      <c r="A75" s="238" t="s">
        <v>45</v>
      </c>
      <c r="B75" s="195"/>
      <c r="C75" s="195"/>
      <c r="D75" s="195"/>
      <c r="E75" s="195"/>
      <c r="F75" s="195"/>
      <c r="G75" s="195"/>
      <c r="H75" s="231"/>
      <c r="I75" s="231"/>
      <c r="J75" s="231"/>
      <c r="K75" s="231"/>
      <c r="L75" s="231"/>
      <c r="M75" s="231"/>
      <c r="N75" s="231"/>
      <c r="O75" s="231"/>
      <c r="Q75" s="9"/>
      <c r="R75" s="9"/>
      <c r="S75" s="9"/>
      <c r="T75" s="9"/>
      <c r="U75" s="9"/>
    </row>
    <row r="76" spans="1:21" s="6" customFormat="1" ht="15" customHeight="1" x14ac:dyDescent="0.3">
      <c r="A76" s="93"/>
      <c r="B76" s="105"/>
      <c r="C76" s="105"/>
      <c r="D76" s="105"/>
      <c r="E76" s="105"/>
      <c r="F76" s="105"/>
      <c r="G76" s="105"/>
      <c r="H76" s="50"/>
      <c r="I76" s="50"/>
      <c r="J76" s="50"/>
      <c r="K76" s="50"/>
      <c r="L76" s="50"/>
      <c r="M76" s="50"/>
      <c r="N76" s="50"/>
      <c r="O76" s="50"/>
      <c r="Q76" s="9"/>
      <c r="R76" s="9"/>
      <c r="S76" s="9"/>
      <c r="T76" s="9"/>
      <c r="U76" s="9"/>
    </row>
    <row r="77" spans="1:21" s="6" customFormat="1" ht="15" customHeight="1" x14ac:dyDescent="0.3">
      <c r="A77" s="93"/>
      <c r="B77" s="105"/>
      <c r="C77" s="105"/>
      <c r="D77" s="105"/>
      <c r="E77" s="105"/>
      <c r="F77" s="105"/>
      <c r="G77" s="105"/>
      <c r="H77" s="50"/>
      <c r="I77" s="50"/>
      <c r="J77" s="50"/>
      <c r="K77" s="50"/>
      <c r="L77" s="50"/>
      <c r="M77" s="50"/>
      <c r="N77" s="50"/>
      <c r="O77" s="50"/>
      <c r="Q77" s="9"/>
      <c r="R77" s="9"/>
      <c r="S77" s="9"/>
      <c r="T77" s="9"/>
      <c r="U77" s="9"/>
    </row>
    <row r="78" spans="1:21" s="6" customFormat="1" ht="15" customHeight="1" x14ac:dyDescent="0.3">
      <c r="A78" s="93"/>
      <c r="B78" s="105"/>
      <c r="C78" s="105"/>
      <c r="D78" s="105"/>
      <c r="E78" s="105"/>
      <c r="F78" s="105"/>
      <c r="G78" s="105"/>
      <c r="H78" s="50"/>
      <c r="I78" s="50"/>
      <c r="J78" s="50"/>
      <c r="K78" s="50"/>
      <c r="L78" s="50"/>
      <c r="M78" s="50"/>
      <c r="N78" s="50"/>
      <c r="O78" s="50"/>
      <c r="Q78" s="9"/>
      <c r="R78" s="9"/>
      <c r="S78" s="9"/>
      <c r="T78" s="9"/>
      <c r="U78" s="9"/>
    </row>
    <row r="79" spans="1:21" s="6" customFormat="1" ht="15" customHeight="1" x14ac:dyDescent="0.3">
      <c r="A79" s="93"/>
      <c r="B79" s="105"/>
      <c r="C79" s="105"/>
      <c r="D79" s="105"/>
      <c r="E79" s="105"/>
      <c r="F79" s="105"/>
      <c r="G79" s="105"/>
      <c r="H79" s="50"/>
      <c r="I79" s="50"/>
      <c r="J79" s="50"/>
      <c r="K79" s="50"/>
      <c r="L79" s="50"/>
      <c r="M79" s="50"/>
      <c r="N79" s="50"/>
      <c r="O79" s="50"/>
      <c r="Q79" s="9"/>
      <c r="R79" s="9"/>
      <c r="S79" s="9"/>
      <c r="T79" s="9"/>
      <c r="U79" s="9"/>
    </row>
    <row r="80" spans="1:21" s="6" customFormat="1" ht="15" customHeight="1" x14ac:dyDescent="0.25">
      <c r="A80" s="91"/>
      <c r="B80" s="109"/>
      <c r="C80" s="109"/>
      <c r="D80" s="109"/>
      <c r="E80" s="109"/>
      <c r="F80" s="109"/>
      <c r="G80" s="109"/>
      <c r="Q80" s="9"/>
      <c r="R80" s="9"/>
      <c r="S80" s="9"/>
      <c r="T80" s="9"/>
      <c r="U80" s="9"/>
    </row>
    <row r="81" spans="1:21" s="6" customFormat="1" ht="15" customHeight="1" x14ac:dyDescent="0.3">
      <c r="A81" s="47"/>
      <c r="B81" s="17"/>
      <c r="C81" s="17"/>
      <c r="D81" s="17"/>
      <c r="E81" s="17"/>
      <c r="F81" s="45"/>
      <c r="G81" s="20"/>
      <c r="Q81" s="9"/>
      <c r="R81" s="9"/>
      <c r="S81" s="9"/>
      <c r="T81" s="9"/>
      <c r="U81" s="9"/>
    </row>
    <row r="82" spans="1:21" s="6" customFormat="1" ht="15" customHeight="1" x14ac:dyDescent="0.3">
      <c r="A82" s="47" t="s">
        <v>17</v>
      </c>
      <c r="B82" s="17" t="s">
        <v>20</v>
      </c>
      <c r="C82" s="17" t="s">
        <v>18</v>
      </c>
      <c r="D82" s="55" t="s">
        <v>46</v>
      </c>
      <c r="E82" s="55"/>
      <c r="F82" s="45"/>
      <c r="G82" s="20"/>
      <c r="Q82" s="9"/>
      <c r="R82" s="9"/>
      <c r="S82" s="9"/>
      <c r="T82" s="9"/>
      <c r="U82" s="9"/>
    </row>
    <row r="83" spans="1:21" s="6" customFormat="1" ht="15" customHeight="1" x14ac:dyDescent="0.3">
      <c r="A83" s="47"/>
      <c r="B83" s="17"/>
      <c r="C83" s="17"/>
      <c r="D83" s="55"/>
      <c r="E83" s="55"/>
      <c r="F83" s="45"/>
      <c r="G83" s="20"/>
      <c r="Q83" s="9"/>
      <c r="R83" s="9"/>
      <c r="S83" s="9"/>
      <c r="T83" s="9"/>
      <c r="U83" s="9"/>
    </row>
    <row r="84" spans="1:21" s="6" customFormat="1" ht="15" customHeight="1" x14ac:dyDescent="0.25">
      <c r="A84" s="45"/>
      <c r="B84" s="45"/>
      <c r="C84" s="45"/>
      <c r="D84" s="48"/>
      <c r="E84" s="49"/>
      <c r="F84" s="49"/>
      <c r="G84" s="20"/>
      <c r="Q84" s="9"/>
      <c r="R84" s="9"/>
      <c r="S84" s="9"/>
      <c r="T84" s="9"/>
      <c r="U84" s="9"/>
    </row>
    <row r="85" spans="1:21" s="6" customFormat="1" ht="15" customHeight="1" x14ac:dyDescent="0.25">
      <c r="A85" s="45"/>
      <c r="B85" s="45"/>
      <c r="C85" s="45"/>
      <c r="D85" s="45"/>
      <c r="E85" s="46"/>
      <c r="F85" s="45"/>
      <c r="G85" s="20"/>
      <c r="Q85" s="9"/>
      <c r="R85" s="9"/>
      <c r="S85" s="9"/>
      <c r="T85" s="9"/>
      <c r="U85" s="9"/>
    </row>
    <row r="86" spans="1:21" s="6" customFormat="1" ht="15" customHeight="1" x14ac:dyDescent="0.3">
      <c r="A86" s="45"/>
      <c r="B86" s="45"/>
      <c r="C86" s="45"/>
      <c r="D86" s="50" t="s">
        <v>19</v>
      </c>
      <c r="E86" s="17"/>
      <c r="F86" s="45"/>
      <c r="G86" s="20"/>
      <c r="Q86" s="9"/>
      <c r="R86" s="9"/>
      <c r="S86" s="9"/>
      <c r="T86" s="9"/>
      <c r="U86" s="9"/>
    </row>
    <row r="87" spans="1:21" s="6" customFormat="1" ht="15" customHeight="1" x14ac:dyDescent="0.3">
      <c r="A87" s="45"/>
      <c r="B87" s="45"/>
      <c r="C87" s="45"/>
      <c r="D87" s="50"/>
      <c r="E87" s="17"/>
      <c r="F87" s="45"/>
      <c r="G87" s="20"/>
      <c r="Q87" s="9"/>
      <c r="R87" s="9"/>
      <c r="S87" s="9"/>
      <c r="T87" s="9"/>
      <c r="U87" s="9"/>
    </row>
    <row r="88" spans="1:21" s="6" customFormat="1" ht="15" customHeight="1" x14ac:dyDescent="0.25">
      <c r="A88" s="45"/>
      <c r="B88" s="45"/>
      <c r="C88" s="45"/>
      <c r="D88" s="48"/>
      <c r="E88" s="49"/>
      <c r="F88" s="48"/>
      <c r="G88" s="20"/>
      <c r="Q88" s="9"/>
      <c r="R88" s="9"/>
      <c r="S88" s="9"/>
      <c r="T88" s="9"/>
      <c r="U88" s="9"/>
    </row>
    <row r="89" spans="1:21" s="6" customFormat="1" ht="15" customHeight="1" x14ac:dyDescent="0.25">
      <c r="A89" s="20"/>
      <c r="B89" s="20"/>
      <c r="C89" s="20"/>
      <c r="D89" s="20"/>
      <c r="E89" s="20"/>
      <c r="F89" s="20"/>
      <c r="G89" s="20"/>
      <c r="Q89" s="9"/>
      <c r="R89" s="9"/>
      <c r="S89" s="9"/>
      <c r="T89" s="9"/>
      <c r="U89" s="9"/>
    </row>
    <row r="90" spans="1:21" s="6" customFormat="1" ht="15" customHeight="1" x14ac:dyDescent="0.25">
      <c r="A90" s="53"/>
      <c r="B90" s="53"/>
      <c r="C90" s="53"/>
      <c r="D90" s="53"/>
      <c r="E90" s="54"/>
      <c r="Q90" s="9"/>
      <c r="R90" s="9"/>
      <c r="S90" s="9"/>
      <c r="T90" s="9"/>
      <c r="U90" s="9"/>
    </row>
    <row r="91" spans="1:21" s="6" customFormat="1" ht="15" customHeight="1" x14ac:dyDescent="0.25">
      <c r="A91" s="53"/>
      <c r="B91" s="53"/>
      <c r="C91" s="53"/>
      <c r="D91" s="53"/>
      <c r="E91" s="54"/>
      <c r="Q91" s="9"/>
      <c r="R91" s="9"/>
      <c r="S91" s="9"/>
      <c r="T91" s="9"/>
      <c r="U91" s="9"/>
    </row>
    <row r="92" spans="1:21" s="6" customFormat="1" ht="15" customHeight="1" x14ac:dyDescent="0.25">
      <c r="A92" s="53"/>
      <c r="B92" s="53"/>
      <c r="C92" s="53"/>
      <c r="D92" s="53"/>
      <c r="E92" s="54"/>
      <c r="Q92" s="9"/>
      <c r="R92" s="9"/>
      <c r="S92" s="9"/>
      <c r="T92" s="9"/>
      <c r="U92" s="9"/>
    </row>
    <row r="93" spans="1:21" s="6" customFormat="1" ht="15" customHeight="1" x14ac:dyDescent="0.25">
      <c r="A93" s="53"/>
      <c r="B93" s="53"/>
      <c r="C93" s="53"/>
      <c r="D93" s="53"/>
      <c r="E93" s="54"/>
      <c r="Q93" s="9"/>
      <c r="R93" s="9"/>
      <c r="S93" s="9"/>
      <c r="T93" s="9"/>
      <c r="U93" s="9"/>
    </row>
    <row r="94" spans="1:21" s="6" customFormat="1" ht="15" customHeight="1" x14ac:dyDescent="0.25">
      <c r="A94" s="53"/>
      <c r="B94" s="53"/>
      <c r="C94" s="53"/>
      <c r="D94" s="53"/>
      <c r="E94" s="54"/>
      <c r="Q94" s="9"/>
      <c r="R94" s="9"/>
      <c r="S94" s="9"/>
      <c r="T94" s="9"/>
      <c r="U94" s="9"/>
    </row>
    <row r="95" spans="1:21" s="6" customFormat="1" ht="15" customHeight="1" x14ac:dyDescent="0.25">
      <c r="A95" s="53"/>
      <c r="B95" s="53"/>
      <c r="C95" s="53"/>
      <c r="D95" s="53"/>
      <c r="E95" s="54"/>
      <c r="Q95" s="9"/>
      <c r="R95" s="9"/>
      <c r="S95" s="9"/>
      <c r="T95" s="9"/>
      <c r="U95" s="9"/>
    </row>
    <row r="96" spans="1:21" s="6" customFormat="1" ht="15" customHeight="1" x14ac:dyDescent="0.25">
      <c r="A96" s="53"/>
      <c r="B96" s="53"/>
      <c r="C96" s="53"/>
      <c r="D96" s="53"/>
      <c r="E96" s="54"/>
      <c r="Q96" s="9"/>
      <c r="R96" s="9"/>
      <c r="S96" s="9"/>
      <c r="T96" s="9"/>
      <c r="U96" s="9"/>
    </row>
    <row r="97" spans="1:21" s="6" customFormat="1" ht="15" customHeight="1" x14ac:dyDescent="0.3">
      <c r="A97" s="45"/>
      <c r="B97" s="45"/>
      <c r="C97" s="45"/>
      <c r="D97" s="45"/>
      <c r="E97" s="4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50"/>
      <c r="R97" s="50"/>
      <c r="S97" s="9"/>
      <c r="T97" s="9"/>
      <c r="U97" s="9"/>
    </row>
    <row r="98" spans="1:21" s="17" customFormat="1" ht="15.6" x14ac:dyDescent="0.3"/>
    <row r="99" spans="1:21" s="17" customFormat="1" ht="15.6" x14ac:dyDescent="0.3"/>
    <row r="100" spans="1:21" s="17" customFormat="1" ht="15.6" x14ac:dyDescent="0.3"/>
    <row r="101" spans="1:21" s="17" customFormat="1" ht="15.6" x14ac:dyDescent="0.3"/>
    <row r="102" spans="1:21" s="17" customFormat="1" ht="15.6" x14ac:dyDescent="0.3"/>
    <row r="103" spans="1:21" s="17" customFormat="1" ht="15.6" x14ac:dyDescent="0.3"/>
    <row r="104" spans="1:21" s="17" customFormat="1" ht="15.6" x14ac:dyDescent="0.3"/>
    <row r="105" spans="1:21" s="17" customFormat="1" ht="15.6" x14ac:dyDescent="0.3"/>
    <row r="106" spans="1:21" s="17" customFormat="1" ht="15.6" x14ac:dyDescent="0.3"/>
    <row r="107" spans="1:21" s="17" customFormat="1" ht="15.6" x14ac:dyDescent="0.3"/>
    <row r="108" spans="1:21" s="17" customFormat="1" ht="15.6" x14ac:dyDescent="0.3"/>
  </sheetData>
  <sheetProtection password="A281" sheet="1" objects="1" scenarios="1" selectLockedCells="1"/>
  <mergeCells count="35">
    <mergeCell ref="S57:T57"/>
    <mergeCell ref="S58:T58"/>
    <mergeCell ref="S59:T59"/>
    <mergeCell ref="S52:T52"/>
    <mergeCell ref="S53:T53"/>
    <mergeCell ref="S54:T54"/>
    <mergeCell ref="S55:T55"/>
    <mergeCell ref="S56:T56"/>
    <mergeCell ref="S47:T47"/>
    <mergeCell ref="S48:T48"/>
    <mergeCell ref="S49:T49"/>
    <mergeCell ref="S50:T50"/>
    <mergeCell ref="S51:T51"/>
    <mergeCell ref="Q36:R36"/>
    <mergeCell ref="Q37:R37"/>
    <mergeCell ref="Q38:R38"/>
    <mergeCell ref="A40:B40"/>
    <mergeCell ref="A46:B46"/>
    <mergeCell ref="A75:O75"/>
    <mergeCell ref="A73:G73"/>
    <mergeCell ref="A9:B9"/>
    <mergeCell ref="C67:D67"/>
    <mergeCell ref="C68:D68"/>
    <mergeCell ref="C69:D69"/>
    <mergeCell ref="A25:B25"/>
    <mergeCell ref="A30:B30"/>
    <mergeCell ref="A2:G2"/>
    <mergeCell ref="C5:H5"/>
    <mergeCell ref="C4:D4"/>
    <mergeCell ref="A65:J65"/>
    <mergeCell ref="A74:O74"/>
    <mergeCell ref="A35:B35"/>
    <mergeCell ref="F67:H67"/>
    <mergeCell ref="F68:H68"/>
    <mergeCell ref="F69:H69"/>
  </mergeCells>
  <pageMargins left="0.31496062992125984" right="0.31496062992125984" top="0.74803149606299213" bottom="0.74803149606299213" header="0.31496062992125984" footer="0.31496062992125984"/>
  <pageSetup paperSize="9" scale="39" orientation="landscape" r:id="rId1"/>
  <headerFooter>
    <oddFooter>&amp;C&amp;P od &amp;N</oddFooter>
  </headerFooter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topLeftCell="A13" zoomScale="90" zoomScaleNormal="90" workbookViewId="0"/>
  </sheetViews>
  <sheetFormatPr defaultColWidth="9.109375" defaultRowHeight="14.4" x14ac:dyDescent="0.3"/>
  <cols>
    <col min="1" max="1" width="5.6640625" style="10" customWidth="1"/>
    <col min="2" max="2" width="37.44140625" style="10" customWidth="1"/>
    <col min="3" max="3" width="31.33203125" style="10" customWidth="1"/>
    <col min="4" max="4" width="22" style="10" customWidth="1"/>
    <col min="5" max="5" width="27" style="10" customWidth="1"/>
    <col min="6" max="16384" width="9.109375" style="10"/>
  </cols>
  <sheetData>
    <row r="1" spans="1:6" s="13" customFormat="1" ht="18" customHeight="1" x14ac:dyDescent="0.3">
      <c r="A1" s="23" t="s">
        <v>92</v>
      </c>
      <c r="B1" s="108"/>
      <c r="E1" s="21"/>
      <c r="F1" s="18"/>
    </row>
    <row r="2" spans="1:6" s="20" customFormat="1" ht="15" customHeight="1" x14ac:dyDescent="0.3"/>
    <row r="3" spans="1:6" s="4" customFormat="1" ht="24" customHeight="1" x14ac:dyDescent="0.35">
      <c r="A3" s="258" t="s">
        <v>96</v>
      </c>
      <c r="B3" s="259"/>
      <c r="C3" s="259"/>
      <c r="D3" s="259"/>
      <c r="E3" s="259"/>
      <c r="F3" s="259"/>
    </row>
    <row r="4" spans="1:6" s="60" customFormat="1" ht="15" customHeight="1" x14ac:dyDescent="0.3">
      <c r="A4" s="56"/>
      <c r="B4" s="57"/>
      <c r="C4" s="58"/>
      <c r="D4" s="59"/>
      <c r="E4" s="59"/>
    </row>
    <row r="5" spans="1:6" s="19" customFormat="1" ht="21" customHeight="1" x14ac:dyDescent="0.3">
      <c r="A5" s="13"/>
      <c r="B5" s="15" t="s">
        <v>68</v>
      </c>
      <c r="C5" s="261">
        <f>'PREM., ODG.'!C5:D5</f>
        <v>0</v>
      </c>
      <c r="D5" s="262"/>
      <c r="E5" s="1"/>
      <c r="F5" s="1"/>
    </row>
    <row r="6" spans="1:6" s="19" customFormat="1" ht="21" customHeight="1" x14ac:dyDescent="0.3">
      <c r="A6" s="13"/>
      <c r="B6" s="16" t="s">
        <v>12</v>
      </c>
      <c r="C6" s="261">
        <f>'PREM., ODG.'!C6:G6</f>
        <v>0</v>
      </c>
      <c r="D6" s="262"/>
      <c r="E6" s="110"/>
    </row>
    <row r="7" spans="1:6" s="20" customFormat="1" ht="15.6" x14ac:dyDescent="0.3">
      <c r="B7" s="60"/>
      <c r="C7" s="61"/>
      <c r="D7" s="61"/>
      <c r="E7" s="61"/>
    </row>
    <row r="8" spans="1:6" s="20" customFormat="1" ht="15.6" x14ac:dyDescent="0.3">
      <c r="B8" s="60"/>
      <c r="C8" s="61"/>
      <c r="D8" s="61"/>
      <c r="E8" s="61"/>
    </row>
    <row r="9" spans="1:6" s="20" customFormat="1" ht="15.6" x14ac:dyDescent="0.3">
      <c r="B9" s="60"/>
      <c r="C9" s="61"/>
      <c r="D9" s="61"/>
      <c r="E9" s="61"/>
    </row>
    <row r="10" spans="1:6" s="22" customFormat="1" ht="21" customHeight="1" x14ac:dyDescent="0.3">
      <c r="A10" s="196" t="s">
        <v>95</v>
      </c>
      <c r="B10" s="197"/>
      <c r="C10" s="197"/>
      <c r="D10" s="197"/>
      <c r="E10" s="197"/>
    </row>
    <row r="11" spans="1:6" s="20" customFormat="1" ht="15.6" x14ac:dyDescent="0.3">
      <c r="B11" s="60"/>
      <c r="C11" s="61"/>
      <c r="D11" s="61"/>
      <c r="E11" s="61"/>
    </row>
    <row r="12" spans="1:6" s="45" customFormat="1" ht="75" customHeight="1" x14ac:dyDescent="0.3">
      <c r="A12" s="97" t="s">
        <v>39</v>
      </c>
      <c r="B12" s="99" t="s">
        <v>204</v>
      </c>
      <c r="C12" s="97" t="s">
        <v>28</v>
      </c>
      <c r="D12" s="97" t="s">
        <v>27</v>
      </c>
      <c r="E12" s="97" t="s">
        <v>29</v>
      </c>
    </row>
    <row r="13" spans="1:6" s="45" customFormat="1" ht="24" customHeight="1" x14ac:dyDescent="0.3">
      <c r="A13" s="97">
        <v>1</v>
      </c>
      <c r="B13" s="62" t="s">
        <v>0</v>
      </c>
      <c r="C13" s="63">
        <f>'PREM., ODG.'!C92</f>
        <v>0</v>
      </c>
      <c r="D13" s="73">
        <f>ROUND(C13*0.085,2)</f>
        <v>0</v>
      </c>
      <c r="E13" s="63">
        <f>C13+D13</f>
        <v>0</v>
      </c>
    </row>
    <row r="14" spans="1:6" s="45" customFormat="1" ht="24" customHeight="1" x14ac:dyDescent="0.3">
      <c r="A14" s="97">
        <v>2</v>
      </c>
      <c r="B14" s="64" t="s">
        <v>8</v>
      </c>
      <c r="C14" s="63">
        <f>'PREM., ODG.'!C93</f>
        <v>0</v>
      </c>
      <c r="D14" s="73">
        <f t="shared" ref="D14:D17" si="0">ROUND(C14*0.085,2)</f>
        <v>0</v>
      </c>
      <c r="E14" s="63">
        <f t="shared" ref="E14:E17" si="1">C14+D14</f>
        <v>0</v>
      </c>
    </row>
    <row r="15" spans="1:6" s="45" customFormat="1" ht="24" customHeight="1" x14ac:dyDescent="0.3">
      <c r="A15" s="97">
        <v>3</v>
      </c>
      <c r="B15" s="62" t="s">
        <v>14</v>
      </c>
      <c r="C15" s="63">
        <f>'PREM., ODG.'!C94</f>
        <v>0</v>
      </c>
      <c r="D15" s="73">
        <f t="shared" si="0"/>
        <v>0</v>
      </c>
      <c r="E15" s="63">
        <f t="shared" si="1"/>
        <v>0</v>
      </c>
    </row>
    <row r="16" spans="1:6" s="45" customFormat="1" ht="24" customHeight="1" x14ac:dyDescent="0.3">
      <c r="A16" s="97">
        <v>4</v>
      </c>
      <c r="B16" s="64" t="s">
        <v>15</v>
      </c>
      <c r="C16" s="63">
        <f>'PREM., ODG.'!C95</f>
        <v>0</v>
      </c>
      <c r="D16" s="73">
        <f t="shared" si="0"/>
        <v>0</v>
      </c>
      <c r="E16" s="63">
        <f t="shared" si="1"/>
        <v>0</v>
      </c>
    </row>
    <row r="17" spans="1:6" s="45" customFormat="1" ht="24" customHeight="1" thickBot="1" x14ac:dyDescent="0.35">
      <c r="A17" s="97">
        <v>5</v>
      </c>
      <c r="B17" s="64" t="s">
        <v>6</v>
      </c>
      <c r="C17" s="63">
        <f>'PREM., ODG.'!C96</f>
        <v>0</v>
      </c>
      <c r="D17" s="73">
        <f t="shared" si="0"/>
        <v>0</v>
      </c>
      <c r="E17" s="63">
        <f t="shared" si="1"/>
        <v>0</v>
      </c>
    </row>
    <row r="18" spans="1:6" s="45" customFormat="1" ht="24" customHeight="1" thickBot="1" x14ac:dyDescent="0.35">
      <c r="A18" s="67"/>
      <c r="B18" s="67" t="s">
        <v>22</v>
      </c>
      <c r="C18" s="68">
        <f>SUM(C13:C17)</f>
        <v>0</v>
      </c>
      <c r="D18" s="68">
        <f>SUM(D13:D17)</f>
        <v>0</v>
      </c>
      <c r="E18" s="68">
        <f>SUM(E13:E17)</f>
        <v>0</v>
      </c>
    </row>
    <row r="19" spans="1:6" s="45" customFormat="1" ht="23.4" customHeight="1" x14ac:dyDescent="0.3">
      <c r="E19" s="46"/>
    </row>
    <row r="20" spans="1:6" s="45" customFormat="1" ht="75" customHeight="1" x14ac:dyDescent="0.3">
      <c r="A20" s="97" t="s">
        <v>39</v>
      </c>
      <c r="B20" s="99" t="s">
        <v>213</v>
      </c>
      <c r="C20" s="97" t="s">
        <v>214</v>
      </c>
      <c r="D20" s="97" t="s">
        <v>27</v>
      </c>
      <c r="E20" s="97" t="s">
        <v>215</v>
      </c>
    </row>
    <row r="21" spans="1:6" s="45" customFormat="1" ht="24" customHeight="1" x14ac:dyDescent="0.3">
      <c r="A21" s="97">
        <v>1</v>
      </c>
      <c r="B21" s="62" t="s">
        <v>0</v>
      </c>
      <c r="C21" s="63">
        <f>C13*3</f>
        <v>0</v>
      </c>
      <c r="D21" s="73">
        <f t="shared" ref="D21:D25" si="2">ROUND(C21*0.085,2)</f>
        <v>0</v>
      </c>
      <c r="E21" s="63">
        <f t="shared" ref="E21:E25" si="3">C21+D21</f>
        <v>0</v>
      </c>
    </row>
    <row r="22" spans="1:6" s="45" customFormat="1" ht="24" customHeight="1" x14ac:dyDescent="0.3">
      <c r="A22" s="97">
        <v>2</v>
      </c>
      <c r="B22" s="64" t="s">
        <v>8</v>
      </c>
      <c r="C22" s="63">
        <f t="shared" ref="C22:C25" si="4">C14*3</f>
        <v>0</v>
      </c>
      <c r="D22" s="73">
        <f t="shared" si="2"/>
        <v>0</v>
      </c>
      <c r="E22" s="63">
        <f t="shared" si="3"/>
        <v>0</v>
      </c>
    </row>
    <row r="23" spans="1:6" s="45" customFormat="1" ht="24" customHeight="1" x14ac:dyDescent="0.3">
      <c r="A23" s="97">
        <v>3</v>
      </c>
      <c r="B23" s="62" t="s">
        <v>14</v>
      </c>
      <c r="C23" s="63">
        <f t="shared" si="4"/>
        <v>0</v>
      </c>
      <c r="D23" s="73">
        <f t="shared" si="2"/>
        <v>0</v>
      </c>
      <c r="E23" s="63">
        <f t="shared" si="3"/>
        <v>0</v>
      </c>
    </row>
    <row r="24" spans="1:6" s="45" customFormat="1" ht="24" customHeight="1" x14ac:dyDescent="0.3">
      <c r="A24" s="97">
        <v>4</v>
      </c>
      <c r="B24" s="64" t="s">
        <v>15</v>
      </c>
      <c r="C24" s="63">
        <f t="shared" si="4"/>
        <v>0</v>
      </c>
      <c r="D24" s="73">
        <f t="shared" si="2"/>
        <v>0</v>
      </c>
      <c r="E24" s="63">
        <f t="shared" si="3"/>
        <v>0</v>
      </c>
    </row>
    <row r="25" spans="1:6" s="45" customFormat="1" ht="24" customHeight="1" thickBot="1" x14ac:dyDescent="0.35">
      <c r="A25" s="97">
        <v>5</v>
      </c>
      <c r="B25" s="64" t="s">
        <v>6</v>
      </c>
      <c r="C25" s="63">
        <f t="shared" si="4"/>
        <v>0</v>
      </c>
      <c r="D25" s="73">
        <f t="shared" si="2"/>
        <v>0</v>
      </c>
      <c r="E25" s="63">
        <f t="shared" si="3"/>
        <v>0</v>
      </c>
    </row>
    <row r="26" spans="1:6" s="45" customFormat="1" ht="24" customHeight="1" thickBot="1" x14ac:dyDescent="0.35">
      <c r="A26" s="67"/>
      <c r="B26" s="67" t="s">
        <v>22</v>
      </c>
      <c r="C26" s="68">
        <f>SUM(C21:C25)</f>
        <v>0</v>
      </c>
      <c r="D26" s="68">
        <f>SUM(D21:D25)</f>
        <v>0</v>
      </c>
      <c r="E26" s="68">
        <f>SUM(E21:E25)</f>
        <v>0</v>
      </c>
    </row>
    <row r="27" spans="1:6" s="45" customFormat="1" ht="15" customHeight="1" x14ac:dyDescent="0.3">
      <c r="E27" s="46"/>
    </row>
    <row r="28" spans="1:6" s="45" customFormat="1" ht="15" customHeight="1" x14ac:dyDescent="0.3">
      <c r="E28" s="46"/>
    </row>
    <row r="29" spans="1:6" s="45" customFormat="1" ht="15" customHeight="1" x14ac:dyDescent="0.3">
      <c r="E29" s="46"/>
    </row>
    <row r="30" spans="1:6" s="45" customFormat="1" ht="18" customHeight="1" x14ac:dyDescent="0.3">
      <c r="A30" s="194" t="s">
        <v>36</v>
      </c>
      <c r="B30" s="195"/>
      <c r="C30" s="195"/>
      <c r="D30" s="195"/>
      <c r="E30" s="195"/>
      <c r="F30" s="195"/>
    </row>
    <row r="31" spans="1:6" s="45" customFormat="1" ht="18" customHeight="1" x14ac:dyDescent="0.3">
      <c r="A31" s="194" t="s">
        <v>25</v>
      </c>
      <c r="B31" s="195"/>
      <c r="C31" s="195"/>
      <c r="D31" s="195"/>
      <c r="E31" s="195"/>
      <c r="F31" s="195"/>
    </row>
    <row r="32" spans="1:6" s="45" customFormat="1" ht="36" customHeight="1" x14ac:dyDescent="0.3">
      <c r="A32" s="204" t="s">
        <v>212</v>
      </c>
      <c r="B32" s="205"/>
      <c r="C32" s="205"/>
      <c r="D32" s="205"/>
      <c r="E32" s="205"/>
      <c r="F32" s="108"/>
    </row>
    <row r="33" spans="1:6" s="45" customFormat="1" ht="36" customHeight="1" x14ac:dyDescent="0.3">
      <c r="A33" s="206" t="s">
        <v>45</v>
      </c>
      <c r="B33" s="205"/>
      <c r="C33" s="205"/>
      <c r="D33" s="205"/>
      <c r="E33" s="205"/>
      <c r="F33" s="109"/>
    </row>
    <row r="34" spans="1:6" s="45" customFormat="1" ht="15" customHeight="1" x14ac:dyDescent="0.3">
      <c r="A34" s="96"/>
      <c r="B34" s="109"/>
      <c r="C34" s="109"/>
      <c r="D34" s="109"/>
      <c r="E34" s="109"/>
      <c r="F34" s="109"/>
    </row>
    <row r="35" spans="1:6" s="45" customFormat="1" ht="15" customHeight="1" x14ac:dyDescent="0.3">
      <c r="A35" s="47"/>
      <c r="B35" s="17"/>
      <c r="C35" s="17"/>
      <c r="D35" s="17"/>
      <c r="E35" s="17"/>
      <c r="F35" s="20"/>
    </row>
    <row r="36" spans="1:6" s="45" customFormat="1" ht="15" customHeight="1" x14ac:dyDescent="0.3">
      <c r="A36" s="47" t="s">
        <v>17</v>
      </c>
      <c r="B36" s="17" t="s">
        <v>20</v>
      </c>
      <c r="C36" s="17" t="s">
        <v>18</v>
      </c>
      <c r="D36" s="260" t="s">
        <v>46</v>
      </c>
      <c r="E36" s="260"/>
      <c r="F36" s="20"/>
    </row>
    <row r="37" spans="1:6" s="45" customFormat="1" ht="15" customHeight="1" x14ac:dyDescent="0.3">
      <c r="A37" s="47"/>
      <c r="B37" s="17"/>
      <c r="C37" s="17"/>
      <c r="D37" s="98"/>
      <c r="E37" s="98"/>
      <c r="F37" s="20"/>
    </row>
    <row r="38" spans="1:6" s="45" customFormat="1" ht="15" customHeight="1" x14ac:dyDescent="0.3">
      <c r="D38" s="48"/>
      <c r="E38" s="49"/>
      <c r="F38" s="20"/>
    </row>
    <row r="39" spans="1:6" s="45" customFormat="1" ht="15" customHeight="1" x14ac:dyDescent="0.3">
      <c r="E39" s="46"/>
      <c r="F39" s="20"/>
    </row>
    <row r="40" spans="1:6" s="45" customFormat="1" ht="15" customHeight="1" x14ac:dyDescent="0.3">
      <c r="D40" s="184" t="s">
        <v>19</v>
      </c>
      <c r="E40" s="17"/>
      <c r="F40" s="20"/>
    </row>
    <row r="41" spans="1:6" s="45" customFormat="1" ht="15" customHeight="1" x14ac:dyDescent="0.3">
      <c r="D41" s="184"/>
      <c r="E41" s="17"/>
      <c r="F41" s="20"/>
    </row>
    <row r="42" spans="1:6" s="45" customFormat="1" ht="15" customHeight="1" x14ac:dyDescent="0.3">
      <c r="D42" s="48"/>
      <c r="E42" s="49"/>
      <c r="F42" s="20"/>
    </row>
    <row r="43" spans="1:6" s="45" customFormat="1" ht="15" customHeight="1" x14ac:dyDescent="0.3">
      <c r="A43" s="20"/>
      <c r="B43" s="20"/>
      <c r="C43" s="20"/>
      <c r="D43" s="20"/>
      <c r="E43" s="20"/>
      <c r="F43" s="20"/>
    </row>
    <row r="44" spans="1:6" s="45" customFormat="1" ht="15" customHeight="1" x14ac:dyDescent="0.3">
      <c r="A44" s="20"/>
      <c r="B44" s="20"/>
      <c r="C44" s="20"/>
      <c r="D44" s="20"/>
      <c r="E44" s="20"/>
      <c r="F44" s="20"/>
    </row>
    <row r="45" spans="1:6" s="45" customFormat="1" ht="15" customHeight="1" x14ac:dyDescent="0.3">
      <c r="E45" s="46"/>
    </row>
    <row r="46" spans="1:6" s="45" customFormat="1" ht="15" customHeight="1" x14ac:dyDescent="0.3">
      <c r="E46" s="46"/>
    </row>
    <row r="47" spans="1:6" s="45" customFormat="1" ht="15" customHeight="1" x14ac:dyDescent="0.3">
      <c r="E47" s="46"/>
    </row>
    <row r="48" spans="1:6" s="45" customFormat="1" ht="15" customHeight="1" x14ac:dyDescent="0.3">
      <c r="E48" s="46"/>
    </row>
    <row r="49" spans="5:5" s="45" customFormat="1" ht="15" customHeight="1" x14ac:dyDescent="0.3">
      <c r="E49" s="46"/>
    </row>
    <row r="50" spans="5:5" s="45" customFormat="1" ht="15" customHeight="1" x14ac:dyDescent="0.3">
      <c r="E50" s="46"/>
    </row>
    <row r="51" spans="5:5" s="45" customFormat="1" ht="15" customHeight="1" x14ac:dyDescent="0.3">
      <c r="E51" s="46"/>
    </row>
    <row r="52" spans="5:5" s="45" customFormat="1" ht="15" customHeight="1" x14ac:dyDescent="0.3">
      <c r="E52" s="46"/>
    </row>
  </sheetData>
  <sheetProtection password="A281" sheet="1" objects="1" scenarios="1" selectLockedCells="1"/>
  <mergeCells count="9">
    <mergeCell ref="A3:F3"/>
    <mergeCell ref="D36:E36"/>
    <mergeCell ref="A10:E10"/>
    <mergeCell ref="A30:F30"/>
    <mergeCell ref="A31:F31"/>
    <mergeCell ref="A32:E32"/>
    <mergeCell ref="A33:E33"/>
    <mergeCell ref="C5:D5"/>
    <mergeCell ref="C6:D6"/>
  </mergeCells>
  <pageMargins left="0.7" right="0.7" top="0.75" bottom="0.75" header="0.3" footer="0.3"/>
  <pageSetup paperSize="9" scale="54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5"/>
  <sheetViews>
    <sheetView zoomScale="90" zoomScaleNormal="90" workbookViewId="0"/>
  </sheetViews>
  <sheetFormatPr defaultColWidth="9.109375" defaultRowHeight="14.4" x14ac:dyDescent="0.3"/>
  <cols>
    <col min="1" max="1" width="5.6640625" style="10" customWidth="1"/>
    <col min="2" max="2" width="42.44140625" style="10" customWidth="1"/>
    <col min="3" max="3" width="28.88671875" style="10" customWidth="1"/>
    <col min="4" max="4" width="26.33203125" style="10" customWidth="1"/>
    <col min="5" max="5" width="29.88671875" style="10" customWidth="1"/>
    <col min="6" max="16384" width="9.109375" style="10"/>
  </cols>
  <sheetData>
    <row r="1" spans="1:7" s="13" customFormat="1" ht="18" customHeight="1" x14ac:dyDescent="0.25">
      <c r="A1" s="23" t="s">
        <v>93</v>
      </c>
      <c r="B1" s="105"/>
      <c r="E1" s="21"/>
      <c r="G1" s="18"/>
    </row>
    <row r="2" spans="1:7" s="20" customFormat="1" ht="15" customHeight="1" x14ac:dyDescent="0.3"/>
    <row r="3" spans="1:7" s="4" customFormat="1" ht="24" customHeight="1" x14ac:dyDescent="0.4">
      <c r="A3" s="263" t="s">
        <v>96</v>
      </c>
      <c r="B3" s="263"/>
      <c r="C3" s="263"/>
      <c r="D3" s="263"/>
      <c r="E3" s="263"/>
      <c r="F3" s="106"/>
      <c r="G3" s="106"/>
    </row>
    <row r="4" spans="1:7" s="60" customFormat="1" ht="15" customHeight="1" x14ac:dyDescent="0.3">
      <c r="A4" s="56"/>
      <c r="B4" s="57"/>
      <c r="C4" s="58"/>
      <c r="D4" s="59"/>
      <c r="E4" s="59"/>
    </row>
    <row r="5" spans="1:7" s="19" customFormat="1" ht="21" customHeight="1" x14ac:dyDescent="0.3">
      <c r="A5" s="103"/>
      <c r="B5" s="15" t="s">
        <v>87</v>
      </c>
      <c r="C5" s="107">
        <f>'AVTOMOBILSKA ZAV.'!C4:D4</f>
        <v>0</v>
      </c>
      <c r="D5" s="13"/>
      <c r="E5" s="1"/>
      <c r="F5" s="13"/>
    </row>
    <row r="6" spans="1:7" s="19" customFormat="1" ht="21" customHeight="1" x14ac:dyDescent="0.3">
      <c r="A6" s="13"/>
      <c r="B6" s="16" t="s">
        <v>12</v>
      </c>
      <c r="C6" s="264">
        <f>'AVTOMOBILSKA ZAV.'!C5:H5</f>
        <v>0</v>
      </c>
      <c r="D6" s="264"/>
      <c r="E6" s="264"/>
      <c r="F6" s="13"/>
    </row>
    <row r="7" spans="1:7" s="20" customFormat="1" ht="15.75" x14ac:dyDescent="0.25">
      <c r="B7" s="60"/>
      <c r="C7" s="61"/>
      <c r="D7" s="61"/>
      <c r="E7" s="61"/>
    </row>
    <row r="8" spans="1:7" s="20" customFormat="1" ht="15.75" x14ac:dyDescent="0.25">
      <c r="B8" s="60"/>
      <c r="C8" s="61"/>
      <c r="D8" s="61"/>
      <c r="E8" s="61"/>
    </row>
    <row r="9" spans="1:7" s="20" customFormat="1" ht="15.75" x14ac:dyDescent="0.25">
      <c r="B9" s="60"/>
      <c r="C9" s="61"/>
      <c r="D9" s="61"/>
      <c r="E9" s="61"/>
    </row>
    <row r="10" spans="1:7" s="22" customFormat="1" ht="21" customHeight="1" x14ac:dyDescent="0.25">
      <c r="A10" s="196" t="s">
        <v>94</v>
      </c>
      <c r="B10" s="197"/>
      <c r="C10" s="197"/>
      <c r="D10" s="197"/>
      <c r="E10" s="197"/>
    </row>
    <row r="11" spans="1:7" s="20" customFormat="1" ht="15.75" x14ac:dyDescent="0.25">
      <c r="B11" s="60"/>
      <c r="C11" s="61"/>
      <c r="D11" s="61"/>
      <c r="E11" s="61"/>
    </row>
    <row r="12" spans="1:7" s="45" customFormat="1" ht="46.8" x14ac:dyDescent="0.3">
      <c r="A12" s="90" t="s">
        <v>39</v>
      </c>
      <c r="B12" s="99" t="s">
        <v>204</v>
      </c>
      <c r="C12" s="90" t="s">
        <v>28</v>
      </c>
      <c r="D12" s="90" t="s">
        <v>27</v>
      </c>
      <c r="E12" s="90" t="s">
        <v>29</v>
      </c>
    </row>
    <row r="13" spans="1:7" s="45" customFormat="1" ht="24" customHeight="1" thickBot="1" x14ac:dyDescent="0.3">
      <c r="A13" s="65">
        <v>1</v>
      </c>
      <c r="B13" s="64" t="s">
        <v>86</v>
      </c>
      <c r="C13" s="66">
        <f>'AVTOMOBILSKA ZAV.'!C68:D68</f>
        <v>0</v>
      </c>
      <c r="D13" s="73">
        <f>ROUND(C13*0.085,2)</f>
        <v>0</v>
      </c>
      <c r="E13" s="66">
        <f>C13+D13</f>
        <v>0</v>
      </c>
    </row>
    <row r="14" spans="1:7" s="45" customFormat="1" ht="24" customHeight="1" thickBot="1" x14ac:dyDescent="0.3">
      <c r="A14" s="67"/>
      <c r="B14" s="67" t="s">
        <v>22</v>
      </c>
      <c r="C14" s="68">
        <f>SUM(C13)</f>
        <v>0</v>
      </c>
      <c r="D14" s="68">
        <f>SUM(D13)</f>
        <v>0</v>
      </c>
      <c r="E14" s="68">
        <f>SUM(E13)</f>
        <v>0</v>
      </c>
    </row>
    <row r="15" spans="1:7" s="45" customFormat="1" ht="15" customHeight="1" x14ac:dyDescent="0.25">
      <c r="E15" s="46"/>
    </row>
    <row r="16" spans="1:7" s="45" customFormat="1" ht="46.8" x14ac:dyDescent="0.3">
      <c r="A16" s="90" t="s">
        <v>39</v>
      </c>
      <c r="B16" s="99" t="s">
        <v>213</v>
      </c>
      <c r="C16" s="90" t="s">
        <v>214</v>
      </c>
      <c r="D16" s="90" t="s">
        <v>27</v>
      </c>
      <c r="E16" s="90" t="s">
        <v>215</v>
      </c>
    </row>
    <row r="17" spans="1:7" s="45" customFormat="1" ht="24" customHeight="1" thickBot="1" x14ac:dyDescent="0.3">
      <c r="A17" s="65">
        <v>1</v>
      </c>
      <c r="B17" s="64" t="s">
        <v>86</v>
      </c>
      <c r="C17" s="63">
        <f>C13*3</f>
        <v>0</v>
      </c>
      <c r="D17" s="73">
        <f>ROUND(C17*0.085,2)</f>
        <v>0</v>
      </c>
      <c r="E17" s="66">
        <f>C17+D17</f>
        <v>0</v>
      </c>
    </row>
    <row r="18" spans="1:7" s="45" customFormat="1" ht="24" customHeight="1" thickBot="1" x14ac:dyDescent="0.3">
      <c r="A18" s="67"/>
      <c r="B18" s="67" t="s">
        <v>22</v>
      </c>
      <c r="C18" s="68">
        <f>SUM(C17)</f>
        <v>0</v>
      </c>
      <c r="D18" s="68">
        <f>SUM(D17)</f>
        <v>0</v>
      </c>
      <c r="E18" s="68">
        <f>SUM(E17)</f>
        <v>0</v>
      </c>
    </row>
    <row r="19" spans="1:7" s="45" customFormat="1" ht="15" customHeight="1" x14ac:dyDescent="0.25">
      <c r="E19" s="46"/>
    </row>
    <row r="20" spans="1:7" s="17" customFormat="1" ht="15.75" x14ac:dyDescent="0.25"/>
    <row r="21" spans="1:7" s="17" customFormat="1" ht="15.6" x14ac:dyDescent="0.3"/>
    <row r="22" spans="1:7" s="17" customFormat="1" ht="18" customHeight="1" x14ac:dyDescent="0.3">
      <c r="A22" s="194" t="s">
        <v>36</v>
      </c>
      <c r="B22" s="195"/>
      <c r="C22" s="195"/>
      <c r="D22" s="195"/>
      <c r="E22" s="195"/>
      <c r="F22" s="195"/>
      <c r="G22" s="195"/>
    </row>
    <row r="23" spans="1:7" s="17" customFormat="1" ht="18" customHeight="1" x14ac:dyDescent="0.3">
      <c r="A23" s="194" t="s">
        <v>25</v>
      </c>
      <c r="B23" s="195"/>
      <c r="C23" s="195"/>
      <c r="D23" s="195"/>
      <c r="E23" s="195"/>
      <c r="F23" s="195"/>
      <c r="G23" s="195"/>
    </row>
    <row r="24" spans="1:7" s="17" customFormat="1" ht="36" customHeight="1" x14ac:dyDescent="0.3">
      <c r="A24" s="204" t="s">
        <v>212</v>
      </c>
      <c r="B24" s="205"/>
      <c r="C24" s="205"/>
      <c r="D24" s="205"/>
      <c r="E24" s="205"/>
      <c r="F24" s="105"/>
      <c r="G24" s="105"/>
    </row>
    <row r="25" spans="1:7" s="17" customFormat="1" ht="36" customHeight="1" x14ac:dyDescent="0.3">
      <c r="A25" s="206" t="s">
        <v>45</v>
      </c>
      <c r="B25" s="205"/>
      <c r="C25" s="205"/>
      <c r="D25" s="205"/>
      <c r="E25" s="205"/>
      <c r="F25" s="109"/>
      <c r="G25" s="109"/>
    </row>
    <row r="26" spans="1:7" s="17" customFormat="1" ht="15.6" x14ac:dyDescent="0.3">
      <c r="A26" s="91"/>
      <c r="B26" s="109"/>
      <c r="C26" s="109"/>
      <c r="D26" s="109"/>
      <c r="E26" s="109"/>
      <c r="F26" s="109"/>
      <c r="G26" s="109"/>
    </row>
    <row r="27" spans="1:7" s="17" customFormat="1" ht="15.6" x14ac:dyDescent="0.3">
      <c r="A27" s="91"/>
      <c r="B27" s="109"/>
      <c r="C27" s="109"/>
      <c r="D27" s="109"/>
      <c r="E27" s="109"/>
      <c r="F27" s="109"/>
      <c r="G27" s="109"/>
    </row>
    <row r="28" spans="1:7" s="17" customFormat="1" ht="15.6" x14ac:dyDescent="0.3">
      <c r="A28" s="91"/>
      <c r="B28" s="109"/>
      <c r="C28" s="109"/>
      <c r="D28" s="109"/>
      <c r="E28" s="109"/>
      <c r="F28" s="109"/>
      <c r="G28" s="109"/>
    </row>
    <row r="29" spans="1:7" s="17" customFormat="1" ht="15.6" x14ac:dyDescent="0.3">
      <c r="A29" s="91"/>
      <c r="B29" s="109"/>
      <c r="C29" s="109"/>
      <c r="D29" s="109"/>
      <c r="E29" s="109"/>
      <c r="F29" s="109"/>
      <c r="G29" s="109"/>
    </row>
    <row r="30" spans="1:7" s="17" customFormat="1" ht="15.6" x14ac:dyDescent="0.3">
      <c r="A30" s="91"/>
      <c r="B30" s="109"/>
      <c r="C30" s="109"/>
      <c r="D30" s="109"/>
      <c r="E30" s="109"/>
      <c r="F30" s="109"/>
      <c r="G30" s="109"/>
    </row>
    <row r="31" spans="1:7" s="17" customFormat="1" ht="15.6" x14ac:dyDescent="0.3">
      <c r="A31" s="47"/>
      <c r="F31" s="45"/>
      <c r="G31" s="20"/>
    </row>
    <row r="32" spans="1:7" s="17" customFormat="1" ht="15" customHeight="1" x14ac:dyDescent="0.3">
      <c r="A32" s="47" t="s">
        <v>17</v>
      </c>
      <c r="B32" s="17" t="s">
        <v>20</v>
      </c>
      <c r="C32" s="17" t="s">
        <v>18</v>
      </c>
      <c r="D32" s="260" t="s">
        <v>46</v>
      </c>
      <c r="E32" s="260"/>
      <c r="F32" s="45"/>
      <c r="G32" s="20"/>
    </row>
    <row r="33" spans="1:7" s="17" customFormat="1" ht="15" customHeight="1" x14ac:dyDescent="0.3">
      <c r="A33" s="47"/>
      <c r="D33" s="95"/>
      <c r="E33" s="95"/>
      <c r="F33" s="45"/>
      <c r="G33" s="20"/>
    </row>
    <row r="34" spans="1:7" s="17" customFormat="1" ht="15.6" x14ac:dyDescent="0.3">
      <c r="A34" s="45"/>
      <c r="B34" s="45"/>
      <c r="C34" s="45"/>
      <c r="D34" s="48"/>
      <c r="E34" s="49"/>
      <c r="F34" s="45"/>
      <c r="G34" s="20"/>
    </row>
    <row r="35" spans="1:7" s="17" customFormat="1" ht="15.6" x14ac:dyDescent="0.3">
      <c r="A35" s="45"/>
      <c r="B35" s="45"/>
      <c r="C35" s="45"/>
      <c r="D35" s="45"/>
      <c r="E35" s="46"/>
      <c r="F35" s="45"/>
      <c r="G35" s="20"/>
    </row>
    <row r="36" spans="1:7" s="17" customFormat="1" ht="15.6" x14ac:dyDescent="0.3">
      <c r="A36" s="45"/>
      <c r="B36" s="45"/>
      <c r="C36" s="45"/>
      <c r="D36" s="50" t="s">
        <v>19</v>
      </c>
      <c r="F36" s="45"/>
      <c r="G36" s="20"/>
    </row>
    <row r="37" spans="1:7" s="17" customFormat="1" ht="15.6" x14ac:dyDescent="0.3">
      <c r="A37" s="45"/>
      <c r="B37" s="45"/>
      <c r="C37" s="45"/>
      <c r="D37" s="50"/>
      <c r="F37" s="45"/>
      <c r="G37" s="20"/>
    </row>
    <row r="38" spans="1:7" s="17" customFormat="1" ht="15.6" x14ac:dyDescent="0.3">
      <c r="A38" s="45"/>
      <c r="B38" s="45"/>
      <c r="C38" s="45"/>
      <c r="D38" s="48"/>
      <c r="E38" s="49"/>
      <c r="F38" s="45"/>
      <c r="G38" s="20"/>
    </row>
    <row r="39" spans="1:7" s="17" customFormat="1" ht="15.6" x14ac:dyDescent="0.3">
      <c r="A39" s="20"/>
      <c r="B39" s="20"/>
      <c r="C39" s="20"/>
      <c r="D39" s="20"/>
      <c r="E39" s="20"/>
      <c r="F39" s="20"/>
      <c r="G39" s="20"/>
    </row>
    <row r="40" spans="1:7" s="17" customFormat="1" ht="15.6" x14ac:dyDescent="0.3">
      <c r="A40" s="20"/>
      <c r="B40" s="20"/>
      <c r="C40" s="20"/>
      <c r="D40" s="20"/>
      <c r="E40" s="20"/>
      <c r="F40" s="20"/>
      <c r="G40" s="20"/>
    </row>
    <row r="41" spans="1:7" s="17" customFormat="1" ht="15.6" x14ac:dyDescent="0.3">
      <c r="A41" s="45"/>
      <c r="B41" s="45"/>
      <c r="C41" s="45"/>
      <c r="D41" s="45"/>
      <c r="E41" s="46"/>
      <c r="F41" s="45"/>
      <c r="G41" s="45"/>
    </row>
    <row r="42" spans="1:7" s="17" customFormat="1" ht="15.6" x14ac:dyDescent="0.3">
      <c r="A42" s="45"/>
      <c r="B42" s="45"/>
      <c r="C42" s="45"/>
      <c r="D42" s="45"/>
      <c r="E42" s="46"/>
      <c r="F42" s="45"/>
      <c r="G42" s="45"/>
    </row>
    <row r="43" spans="1:7" s="17" customFormat="1" ht="15.6" x14ac:dyDescent="0.3">
      <c r="A43" s="45"/>
      <c r="B43" s="45"/>
      <c r="C43" s="45"/>
      <c r="D43" s="45"/>
      <c r="E43" s="46"/>
      <c r="F43" s="45"/>
      <c r="G43" s="45"/>
    </row>
    <row r="44" spans="1:7" s="17" customFormat="1" ht="15.6" x14ac:dyDescent="0.3">
      <c r="A44" s="45"/>
      <c r="B44" s="45"/>
      <c r="C44" s="45"/>
      <c r="D44" s="45"/>
      <c r="E44" s="46"/>
      <c r="F44" s="45"/>
      <c r="G44" s="45"/>
    </row>
    <row r="45" spans="1:7" s="17" customFormat="1" ht="15.6" x14ac:dyDescent="0.3"/>
    <row r="46" spans="1:7" s="17" customFormat="1" ht="15.6" x14ac:dyDescent="0.3"/>
    <row r="47" spans="1:7" s="17" customFormat="1" ht="15.6" x14ac:dyDescent="0.3"/>
    <row r="48" spans="1:7" s="17" customFormat="1" ht="15.6" x14ac:dyDescent="0.3"/>
    <row r="49" s="17" customFormat="1" ht="15.6" x14ac:dyDescent="0.3"/>
    <row r="50" s="17" customFormat="1" ht="15.6" x14ac:dyDescent="0.3"/>
    <row r="51" s="17" customFormat="1" ht="15.6" x14ac:dyDescent="0.3"/>
    <row r="52" s="17" customFormat="1" ht="15.6" x14ac:dyDescent="0.3"/>
    <row r="53" s="17" customFormat="1" ht="15.6" x14ac:dyDescent="0.3"/>
    <row r="54" s="17" customFormat="1" ht="15.6" x14ac:dyDescent="0.3"/>
    <row r="55" s="17" customFormat="1" ht="15.6" x14ac:dyDescent="0.3"/>
    <row r="56" s="17" customFormat="1" ht="15.6" x14ac:dyDescent="0.3"/>
    <row r="57" s="17" customFormat="1" ht="15.6" x14ac:dyDescent="0.3"/>
    <row r="58" s="17" customFormat="1" ht="15.6" x14ac:dyDescent="0.3"/>
    <row r="59" s="17" customFormat="1" ht="15.6" x14ac:dyDescent="0.3"/>
    <row r="60" s="17" customFormat="1" ht="15.6" x14ac:dyDescent="0.3"/>
    <row r="61" s="17" customFormat="1" ht="15.6" x14ac:dyDescent="0.3"/>
    <row r="62" s="17" customFormat="1" ht="15.6" x14ac:dyDescent="0.3"/>
    <row r="63" s="17" customFormat="1" ht="15.6" x14ac:dyDescent="0.3"/>
    <row r="64" s="17" customFormat="1" ht="15.6" x14ac:dyDescent="0.3"/>
    <row r="65" s="17" customFormat="1" ht="15.6" x14ac:dyDescent="0.3"/>
    <row r="66" s="17" customFormat="1" ht="15.6" x14ac:dyDescent="0.3"/>
    <row r="67" s="17" customFormat="1" ht="15.6" x14ac:dyDescent="0.3"/>
    <row r="68" s="17" customFormat="1" ht="15.6" x14ac:dyDescent="0.3"/>
    <row r="69" s="17" customFormat="1" ht="15.6" x14ac:dyDescent="0.3"/>
    <row r="70" s="17" customFormat="1" ht="15.6" x14ac:dyDescent="0.3"/>
    <row r="71" s="17" customFormat="1" ht="15.6" x14ac:dyDescent="0.3"/>
    <row r="72" s="17" customFormat="1" ht="15.6" x14ac:dyDescent="0.3"/>
    <row r="73" s="17" customFormat="1" ht="15.6" x14ac:dyDescent="0.3"/>
    <row r="74" s="17" customFormat="1" ht="15.6" x14ac:dyDescent="0.3"/>
    <row r="75" s="17" customFormat="1" ht="15.6" x14ac:dyDescent="0.3"/>
    <row r="76" s="17" customFormat="1" ht="15.6" x14ac:dyDescent="0.3"/>
    <row r="77" s="17" customFormat="1" ht="15.6" x14ac:dyDescent="0.3"/>
    <row r="78" s="17" customFormat="1" ht="15.6" x14ac:dyDescent="0.3"/>
    <row r="79" s="17" customFormat="1" ht="15.6" x14ac:dyDescent="0.3"/>
    <row r="80" s="17" customFormat="1" ht="15.6" x14ac:dyDescent="0.3"/>
    <row r="81" s="17" customFormat="1" ht="15.6" x14ac:dyDescent="0.3"/>
    <row r="82" s="17" customFormat="1" ht="15.6" x14ac:dyDescent="0.3"/>
    <row r="83" s="17" customFormat="1" ht="15.6" x14ac:dyDescent="0.3"/>
    <row r="84" s="17" customFormat="1" ht="15.6" x14ac:dyDescent="0.3"/>
    <row r="85" s="17" customFormat="1" ht="15.6" x14ac:dyDescent="0.3"/>
    <row r="86" s="17" customFormat="1" ht="15.6" x14ac:dyDescent="0.3"/>
    <row r="87" s="17" customFormat="1" ht="15.6" x14ac:dyDescent="0.3"/>
    <row r="88" s="17" customFormat="1" ht="15.6" x14ac:dyDescent="0.3"/>
    <row r="89" s="17" customFormat="1" ht="15.6" x14ac:dyDescent="0.3"/>
    <row r="90" s="17" customFormat="1" ht="15.6" x14ac:dyDescent="0.3"/>
    <row r="91" s="17" customFormat="1" ht="15.6" x14ac:dyDescent="0.3"/>
    <row r="92" s="17" customFormat="1" ht="15.6" x14ac:dyDescent="0.3"/>
    <row r="93" s="17" customFormat="1" ht="15.6" x14ac:dyDescent="0.3"/>
    <row r="94" s="17" customFormat="1" ht="15.6" x14ac:dyDescent="0.3"/>
    <row r="95" s="17" customFormat="1" ht="15.6" x14ac:dyDescent="0.3"/>
    <row r="96" s="17" customFormat="1" ht="15.6" x14ac:dyDescent="0.3"/>
    <row r="97" s="17" customFormat="1" ht="15.6" x14ac:dyDescent="0.3"/>
    <row r="98" s="17" customFormat="1" ht="15.6" x14ac:dyDescent="0.3"/>
    <row r="99" s="17" customFormat="1" ht="15.6" x14ac:dyDescent="0.3"/>
    <row r="100" s="17" customFormat="1" ht="15.6" x14ac:dyDescent="0.3"/>
    <row r="101" s="17" customFormat="1" ht="15.6" x14ac:dyDescent="0.3"/>
    <row r="102" s="17" customFormat="1" ht="15.6" x14ac:dyDescent="0.3"/>
    <row r="103" s="17" customFormat="1" ht="15.6" x14ac:dyDescent="0.3"/>
    <row r="104" s="17" customFormat="1" ht="15.6" x14ac:dyDescent="0.3"/>
    <row r="105" s="17" customFormat="1" ht="15.6" x14ac:dyDescent="0.3"/>
    <row r="106" s="17" customFormat="1" ht="15.6" x14ac:dyDescent="0.3"/>
    <row r="107" s="17" customFormat="1" ht="15.6" x14ac:dyDescent="0.3"/>
    <row r="108" s="17" customFormat="1" ht="15.6" x14ac:dyDescent="0.3"/>
    <row r="109" s="17" customFormat="1" ht="15.6" x14ac:dyDescent="0.3"/>
    <row r="110" s="17" customFormat="1" ht="15.6" x14ac:dyDescent="0.3"/>
    <row r="111" s="17" customFormat="1" ht="15.6" x14ac:dyDescent="0.3"/>
    <row r="112" s="17" customFormat="1" ht="15.6" x14ac:dyDescent="0.3"/>
    <row r="113" s="17" customFormat="1" ht="15.6" x14ac:dyDescent="0.3"/>
    <row r="114" s="17" customFormat="1" ht="15.6" x14ac:dyDescent="0.3"/>
    <row r="115" s="17" customFormat="1" ht="15.6" x14ac:dyDescent="0.3"/>
    <row r="116" s="17" customFormat="1" ht="15.6" x14ac:dyDescent="0.3"/>
    <row r="117" s="17" customFormat="1" ht="15.6" x14ac:dyDescent="0.3"/>
    <row r="118" s="17" customFormat="1" ht="15.6" x14ac:dyDescent="0.3"/>
    <row r="119" s="17" customFormat="1" ht="15.6" x14ac:dyDescent="0.3"/>
    <row r="120" s="17" customFormat="1" ht="15.6" x14ac:dyDescent="0.3"/>
    <row r="121" s="17" customFormat="1" ht="15.6" x14ac:dyDescent="0.3"/>
    <row r="122" s="17" customFormat="1" ht="15.6" x14ac:dyDescent="0.3"/>
    <row r="123" s="17" customFormat="1" ht="15.6" x14ac:dyDescent="0.3"/>
    <row r="124" s="17" customFormat="1" ht="15.6" x14ac:dyDescent="0.3"/>
    <row r="125" s="17" customFormat="1" ht="15.6" x14ac:dyDescent="0.3"/>
    <row r="126" s="17" customFormat="1" ht="15.6" x14ac:dyDescent="0.3"/>
    <row r="127" s="17" customFormat="1" ht="15.6" x14ac:dyDescent="0.3"/>
    <row r="128" s="17" customFormat="1" ht="15.6" x14ac:dyDescent="0.3"/>
    <row r="129" s="17" customFormat="1" ht="15.6" x14ac:dyDescent="0.3"/>
    <row r="130" s="17" customFormat="1" ht="15.6" x14ac:dyDescent="0.3"/>
    <row r="131" s="17" customFormat="1" ht="15.6" x14ac:dyDescent="0.3"/>
    <row r="132" s="17" customFormat="1" ht="15.6" x14ac:dyDescent="0.3"/>
    <row r="133" s="17" customFormat="1" ht="15.6" x14ac:dyDescent="0.3"/>
    <row r="134" s="17" customFormat="1" ht="15.6" x14ac:dyDescent="0.3"/>
    <row r="135" s="17" customFormat="1" ht="15.6" x14ac:dyDescent="0.3"/>
    <row r="136" s="17" customFormat="1" ht="15.6" x14ac:dyDescent="0.3"/>
    <row r="137" s="17" customFormat="1" ht="15.6" x14ac:dyDescent="0.3"/>
    <row r="138" s="17" customFormat="1" ht="15.6" x14ac:dyDescent="0.3"/>
    <row r="139" s="17" customFormat="1" ht="15.6" x14ac:dyDescent="0.3"/>
    <row r="140" s="17" customFormat="1" ht="15.6" x14ac:dyDescent="0.3"/>
    <row r="141" s="17" customFormat="1" ht="15.6" x14ac:dyDescent="0.3"/>
    <row r="142" s="17" customFormat="1" ht="15.6" x14ac:dyDescent="0.3"/>
    <row r="143" s="17" customFormat="1" ht="15.6" x14ac:dyDescent="0.3"/>
    <row r="144" s="17" customFormat="1" ht="15.6" x14ac:dyDescent="0.3"/>
    <row r="145" s="17" customFormat="1" ht="15.6" x14ac:dyDescent="0.3"/>
  </sheetData>
  <sheetProtection password="A281" sheet="1" objects="1" scenarios="1" selectLockedCells="1"/>
  <mergeCells count="8">
    <mergeCell ref="A3:E3"/>
    <mergeCell ref="C6:E6"/>
    <mergeCell ref="A10:E10"/>
    <mergeCell ref="D32:E32"/>
    <mergeCell ref="A22:G22"/>
    <mergeCell ref="A23:G23"/>
    <mergeCell ref="A24:E24"/>
    <mergeCell ref="A25:E25"/>
  </mergeCells>
  <pageMargins left="0.7" right="0.7" top="0.75" bottom="0.75" header="0.3" footer="0.3"/>
  <pageSetup paperSize="9" scale="56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PREM., ODG.</vt:lpstr>
      <vt:lpstr>AVTOMOBILSKA ZAV.</vt:lpstr>
      <vt:lpstr>SK. PREMIJA - PREM., ODG.</vt:lpstr>
      <vt:lpstr>SK. PREMIJA - AVTOMOBILSKA ZAV.</vt:lpstr>
      <vt:lpstr>'AVTOMOBILSKA ZAV.'!Področje_tiskanja</vt:lpstr>
      <vt:lpstr>'PREM., ODG.'!Področje_tiskanja</vt:lpstr>
      <vt:lpstr>'SK. PREMIJA - AVTOMOBILSKA ZAV.'!Področje_tiskanja</vt:lpstr>
      <vt:lpstr>'SK. PREMIJA - PREM., ODG.'!Področje_tiskanja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Meta Bukovec</cp:lastModifiedBy>
  <cp:lastPrinted>2019-05-10T13:01:58Z</cp:lastPrinted>
  <dcterms:created xsi:type="dcterms:W3CDTF">2014-04-12T10:03:31Z</dcterms:created>
  <dcterms:modified xsi:type="dcterms:W3CDTF">2019-05-17T09:34:54Z</dcterms:modified>
</cp:coreProperties>
</file>